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7470" windowHeight="2370" activeTab="6"/>
  </bookViews>
  <sheets>
    <sheet name="1.sz.mell." sheetId="1" r:id="rId1"/>
    <sheet name="1.2. sz.mell" sheetId="2" r:id="rId2"/>
    <sheet name="2.sz.mell" sheetId="3" r:id="rId3"/>
    <sheet name="3. sz.mell" sheetId="4" r:id="rId4"/>
    <sheet name="4.sz.mell" sheetId="5" r:id="rId5"/>
    <sheet name="5.sz. mell" sheetId="6" r:id="rId6"/>
    <sheet name="6. sz. mell" sheetId="7" r:id="rId7"/>
    <sheet name="Munka1" sheetId="8" r:id="rId8"/>
  </sheets>
  <definedNames/>
  <calcPr fullCalcOnLoad="1"/>
</workbook>
</file>

<file path=xl/sharedStrings.xml><?xml version="1.0" encoding="utf-8"?>
<sst xmlns="http://schemas.openxmlformats.org/spreadsheetml/2006/main" count="282" uniqueCount="217">
  <si>
    <t>Megnevezés</t>
  </si>
  <si>
    <t>Érték E Ft</t>
  </si>
  <si>
    <t>Részarány %</t>
  </si>
  <si>
    <t xml:space="preserve"> Eszközök összetétele</t>
  </si>
  <si>
    <t xml:space="preserve">  A. Befektetett eszközök</t>
  </si>
  <si>
    <t xml:space="preserve">  B. Forgóeszközök</t>
  </si>
  <si>
    <t xml:space="preserve">  C. Aktív időbeli elh.-ok</t>
  </si>
  <si>
    <t xml:space="preserve">      Összesen</t>
  </si>
  <si>
    <t xml:space="preserve"> Források összetétele</t>
  </si>
  <si>
    <t xml:space="preserve">  D. Saját tőke</t>
  </si>
  <si>
    <t xml:space="preserve">  E. Céltartalék</t>
  </si>
  <si>
    <t xml:space="preserve">  F. Kötelezettség</t>
  </si>
  <si>
    <t xml:space="preserve">  G. Passzív időbeli elhat.-ok</t>
  </si>
  <si>
    <t xml:space="preserve">       Összesen</t>
  </si>
  <si>
    <t>Mutató számítása</t>
  </si>
  <si>
    <t>Mutató %</t>
  </si>
  <si>
    <t>Tárgyi eszközök értéke</t>
  </si>
  <si>
    <t>Összes eszközök értéke</t>
  </si>
  <si>
    <t>Tárgyi eszközök aránya</t>
  </si>
  <si>
    <t>Forgóeszközök aránya</t>
  </si>
  <si>
    <t>Forgóeszközök értéke</t>
  </si>
  <si>
    <t>Tőkeellátottság</t>
  </si>
  <si>
    <t>Források aránya</t>
  </si>
  <si>
    <t>Likvidítás</t>
  </si>
  <si>
    <t>Árbevétel arányos
jövedelmezőség</t>
  </si>
  <si>
    <t>Eszközarányos 
jövedelmezőség</t>
  </si>
  <si>
    <t>Vagyonarányos 
jövedelmezőség</t>
  </si>
  <si>
    <t>Saját tőke</t>
  </si>
  <si>
    <t>Összes forrás</t>
  </si>
  <si>
    <t>Kötelezettségek</t>
  </si>
  <si>
    <t>Likvid aktívák</t>
  </si>
  <si>
    <t>Likvid passzívák</t>
  </si>
  <si>
    <t>Adózás előtti eredmény</t>
  </si>
  <si>
    <t>nettó árbev+egyéb bev</t>
  </si>
  <si>
    <t>-</t>
  </si>
  <si>
    <t>6. sz. melléklet</t>
  </si>
  <si>
    <t>Növekedés</t>
  </si>
  <si>
    <t>Csökkenés</t>
  </si>
  <si>
    <t>Adatok: E Ft-ban</t>
  </si>
  <si>
    <t>VAGYONI, PÉNZÜGYI ÉS JÖVEDELMI HELYZET MUTATÓI</t>
  </si>
  <si>
    <t>I. Immateriális javak összesen</t>
  </si>
  <si>
    <t>1. Alapítás-átszerv.értéke</t>
  </si>
  <si>
    <t>2. Kísérleti fejl.aktív értéke</t>
  </si>
  <si>
    <t>3. Vagyoni értékű jogok</t>
  </si>
  <si>
    <t>4. Szellemi termékek</t>
  </si>
  <si>
    <t>5. Üzleti vagy cégérték</t>
  </si>
  <si>
    <t>6. Immateriális jav.adott előleg</t>
  </si>
  <si>
    <t>7. Immateriális jav.értékhely.</t>
  </si>
  <si>
    <t>II. Tárgyi eszközök összesen</t>
  </si>
  <si>
    <t>1. Ingatlanok</t>
  </si>
  <si>
    <t>4. Beruházások</t>
  </si>
  <si>
    <t>5. Beruházásra adott előlegek</t>
  </si>
  <si>
    <t>6. Tárgyi eszk.értékhely.</t>
  </si>
  <si>
    <t>2. Műszaki berendezések, 
    gépek, járművek</t>
  </si>
  <si>
    <t>3. Egyéb berendezések, 
    felszer, járművek</t>
  </si>
  <si>
    <t>4. sz. melléklet</t>
  </si>
  <si>
    <t>A tétel megnevezése</t>
  </si>
  <si>
    <r>
      <t>1.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sz. melléklet</t>
    </r>
  </si>
  <si>
    <t>ESZKÖZÖK (AKTÍVÁK) ÁLLOMÁNYÁNAK VÁLTOZÁSA</t>
  </si>
  <si>
    <t>Adatok E Ft-ban</t>
  </si>
  <si>
    <t>Eszközállomány</t>
  </si>
  <si>
    <t>Eltérés</t>
  </si>
  <si>
    <r>
      <t>A.</t>
    </r>
    <r>
      <rPr>
        <b/>
        <sz val="7"/>
        <rFont val="Times New Roman"/>
        <family val="1"/>
      </rPr>
      <t> </t>
    </r>
    <r>
      <rPr>
        <b/>
        <sz val="12"/>
        <rFont val="Times New Roman"/>
        <family val="1"/>
      </rPr>
      <t>Befektetett eszközök (I+II+III)</t>
    </r>
  </si>
  <si>
    <r>
      <t>I.</t>
    </r>
    <r>
      <rPr>
        <b/>
        <sz val="7"/>
        <rFont val="Times New Roman"/>
        <family val="1"/>
      </rPr>
      <t> </t>
    </r>
    <r>
      <rPr>
        <b/>
        <u val="single"/>
        <sz val="12"/>
        <rFont val="Times New Roman"/>
        <family val="1"/>
      </rPr>
      <t>Immateriális javak (1+2+3+4+5+6+7)</t>
    </r>
  </si>
  <si>
    <r>
      <t>II.</t>
    </r>
    <r>
      <rPr>
        <b/>
        <sz val="7"/>
        <rFont val="Times New Roman"/>
        <family val="1"/>
      </rPr>
      <t> </t>
    </r>
    <r>
      <rPr>
        <b/>
        <u val="single"/>
        <sz val="12"/>
        <rFont val="Times New Roman"/>
        <family val="1"/>
      </rPr>
      <t>Tárgyi eszközök (1+2+3+4+5+6)</t>
    </r>
  </si>
  <si>
    <t>4. Tenyészállatok</t>
  </si>
  <si>
    <t>5. Beruházásra adott előleg</t>
  </si>
  <si>
    <r>
      <t>III.</t>
    </r>
    <r>
      <rPr>
        <b/>
        <sz val="7"/>
        <rFont val="Times New Roman"/>
        <family val="1"/>
      </rPr>
      <t> </t>
    </r>
    <r>
      <rPr>
        <b/>
        <u val="single"/>
        <sz val="12"/>
        <rFont val="Times New Roman"/>
        <family val="1"/>
      </rPr>
      <t>Befektetett pü-i eszközök (1+2+3+4+5+6+7)</t>
    </r>
  </si>
  <si>
    <t>1. Tartós rész. kapcs. váll.</t>
  </si>
  <si>
    <t>2. Tartósan adott kölcsön</t>
  </si>
  <si>
    <t>3. Egyéb tartós részesedés</t>
  </si>
  <si>
    <t>4. Tartósan adott kölcsön egyéb rész.visz.álló váll.</t>
  </si>
  <si>
    <t>7. Bef. pü-i eszk. értékhely.</t>
  </si>
  <si>
    <r>
      <t>B.</t>
    </r>
    <r>
      <rPr>
        <b/>
        <sz val="7"/>
        <rFont val="Times New Roman"/>
        <family val="1"/>
      </rPr>
      <t xml:space="preserve">   </t>
    </r>
    <r>
      <rPr>
        <b/>
        <sz val="12"/>
        <rFont val="Times New Roman"/>
        <family val="1"/>
      </rPr>
      <t>Forgóeszközök (I+II+III+IV)</t>
    </r>
  </si>
  <si>
    <r>
      <t>I.</t>
    </r>
    <r>
      <rPr>
        <b/>
        <sz val="7"/>
        <rFont val="Times New Roman"/>
        <family val="1"/>
      </rPr>
      <t xml:space="preserve">  </t>
    </r>
    <r>
      <rPr>
        <b/>
        <u val="single"/>
        <sz val="12"/>
        <rFont val="Times New Roman"/>
        <family val="1"/>
      </rPr>
      <t>Készletek (1+2+3+4+5+6)</t>
    </r>
  </si>
  <si>
    <t>1. Anyagok</t>
  </si>
  <si>
    <t>4. Késztermékek</t>
  </si>
  <si>
    <t>5. Áruk</t>
  </si>
  <si>
    <r>
      <t>II.</t>
    </r>
    <r>
      <rPr>
        <b/>
        <sz val="7"/>
        <rFont val="Times New Roman"/>
        <family val="1"/>
      </rPr>
      <t>  </t>
    </r>
    <r>
      <rPr>
        <b/>
        <u val="single"/>
        <sz val="12"/>
        <rFont val="Times New Roman"/>
        <family val="1"/>
      </rPr>
      <t>Követelések (1+2+3+4+5)</t>
    </r>
  </si>
  <si>
    <r>
      <t>III.</t>
    </r>
    <r>
      <rPr>
        <b/>
        <sz val="7"/>
        <rFont val="Times New Roman"/>
        <family val="1"/>
      </rPr>
      <t>  </t>
    </r>
    <r>
      <rPr>
        <b/>
        <u val="single"/>
        <sz val="12"/>
        <rFont val="Times New Roman"/>
        <family val="1"/>
      </rPr>
      <t>Értékpapírok (1+2+3+4)</t>
    </r>
  </si>
  <si>
    <r>
      <t xml:space="preserve">IV. </t>
    </r>
    <r>
      <rPr>
        <b/>
        <u val="single"/>
        <sz val="12"/>
        <rFont val="Times New Roman"/>
        <family val="1"/>
      </rPr>
      <t>Pénzeszközök</t>
    </r>
    <r>
      <rPr>
        <b/>
        <sz val="12"/>
        <rFont val="Times New Roman"/>
        <family val="1"/>
      </rPr>
      <t xml:space="preserve"> (1+2)</t>
    </r>
  </si>
  <si>
    <t>1. Pénztár, csekkek</t>
  </si>
  <si>
    <t>2. Bankbetétek</t>
  </si>
  <si>
    <t>1. Bevételek aktív időbeli elhat.</t>
  </si>
  <si>
    <t>3. Halasztott ráfordítások</t>
  </si>
  <si>
    <r>
      <t>2.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sz. melléklet</t>
    </r>
  </si>
  <si>
    <t>FORRÁSOK (PASSZÍVÁK) ÁLLOMÁNY VÁLTOZÁSA</t>
  </si>
  <si>
    <t>D. Saját tőke (I+II+III+IV+V+VI+VII)</t>
  </si>
  <si>
    <t>I. Jegyzett tőke</t>
  </si>
  <si>
    <t>III. Tőke tartalék</t>
  </si>
  <si>
    <t>IV. Eredménytartalék</t>
  </si>
  <si>
    <t>V. Lekötött tartalék</t>
  </si>
  <si>
    <t>VI. Értékelési tartalék</t>
  </si>
  <si>
    <t>E. Céltartalék (1+2+3)</t>
  </si>
  <si>
    <t>3. Egyéb céltartalék</t>
  </si>
  <si>
    <t>F. Kötelezettségek (I+II+III)</t>
  </si>
  <si>
    <t>I. Hátrasorolt kötelezettségek (1+2+3)</t>
  </si>
  <si>
    <t>1. Hosszú lejáratra kapott kölcs.</t>
  </si>
  <si>
    <t>2. Átváltoztatható kötvények</t>
  </si>
  <si>
    <t>5. Egyéb hosszú lejáratú hitelek</t>
  </si>
  <si>
    <t>1. Rövid lejáratú kölcsön</t>
  </si>
  <si>
    <t xml:space="preserve">    - átváltoztatható kötvények</t>
  </si>
  <si>
    <t>2. Rövid lejáratú hitelek</t>
  </si>
  <si>
    <t>3. Vevőktől kapott előlegek</t>
  </si>
  <si>
    <t>5. Váltótartozások</t>
  </si>
  <si>
    <r>
      <t xml:space="preserve">1. </t>
    </r>
    <r>
      <rPr>
        <sz val="11"/>
        <rFont val="Times New Roman"/>
        <family val="1"/>
      </rPr>
      <t>Bevételek passzív időbeli elhat.</t>
    </r>
  </si>
  <si>
    <t>3. Halasztott bevételek</t>
  </si>
  <si>
    <t>Források összesen:</t>
  </si>
  <si>
    <t>CASH FLOW KIMUTATÁS</t>
  </si>
  <si>
    <t>±</t>
  </si>
  <si>
    <r>
      <t>I.</t>
    </r>
    <r>
      <rPr>
        <b/>
        <sz val="7"/>
        <rFont val="Times New Roman"/>
        <family val="1"/>
      </rPr>
      <t xml:space="preserve">       </t>
    </r>
    <r>
      <rPr>
        <b/>
        <sz val="12"/>
        <rFont val="Times New Roman"/>
        <family val="1"/>
      </rPr>
      <t>Szokásos tevékenységből származó
pénzeszköz-változás (1-13 sorok)</t>
    </r>
  </si>
  <si>
    <t>1. Adózás előtti eredmény</t>
  </si>
  <si>
    <t>2. Elszámolt amortizáció</t>
  </si>
  <si>
    <t>+</t>
  </si>
  <si>
    <t>3. Elszámolt értékvesztés</t>
  </si>
  <si>
    <t>4. Céltartalék képzés és felhasználás különb.</t>
  </si>
  <si>
    <t>5. Befektetett eszközök értékesítésének eredm.</t>
  </si>
  <si>
    <t>6. Szállítói kötelezettség változása</t>
  </si>
  <si>
    <t>7. Egyéb rövid lej. köt. változása</t>
  </si>
  <si>
    <t>8. Passzív időbeli elhatárolások változása</t>
  </si>
  <si>
    <t>9. Vevő követelés változása</t>
  </si>
  <si>
    <t>10. Forgóeszközök (vevő és pénzeszköz nélkül)
      változása</t>
  </si>
  <si>
    <t>11. Aktív időbeli elhatárolások változása</t>
  </si>
  <si>
    <t>12. Fizetett adó (nyereség után)</t>
  </si>
  <si>
    <t>13. Fizetett osztalék, részesedés</t>
  </si>
  <si>
    <t>II. Befektetési tev-ből származó pénz-
     eszköz változás (14-16 sorok)</t>
  </si>
  <si>
    <t>14. Befektetett eszközök beszerzése</t>
  </si>
  <si>
    <t>15. Befektetett eszközök eladása</t>
  </si>
  <si>
    <t>16. Kapott osztalék</t>
  </si>
  <si>
    <t>III. Pénzügyi művelésből származó
      pénzeszköz-változás (17-27 sorok)</t>
  </si>
  <si>
    <t>17. Részvény kibocsátás bevétele</t>
  </si>
  <si>
    <t>18. Kötvény kibocsátás bevétele</t>
  </si>
  <si>
    <t>19. Hitel és kölcsön felvétele</t>
  </si>
  <si>
    <t>20. Hosszú lejáratra nyújtott kölcsönök és
     bankbetét.törlesztése, megszűnt.beváltása</t>
  </si>
  <si>
    <t>21. Véglegesen kapott pénzeszköz</t>
  </si>
  <si>
    <t>22. Részvénybevonás (tőke leszáll.)</t>
  </si>
  <si>
    <t>23. Kötvény és hitelviszonyt megtestesítő
     értékpapír visszafizetése</t>
  </si>
  <si>
    <t>24. Hitel és kölcsön törlesztése, visszafizetése</t>
  </si>
  <si>
    <t>25. Hosszú lejáratra nyújtott kölcsönök és
     elhelyezett bankbetétek</t>
  </si>
  <si>
    <t>26. Véglegesen átadott pénzeszköz</t>
  </si>
  <si>
    <t>27. Alapítókkal szembeni illetve egyéb
     hosszúlejáratú kötelez.változása</t>
  </si>
  <si>
    <t>IV. Pénzeszközök változása</t>
  </si>
  <si>
    <t xml:space="preserve">      (±I. ±II. ±III sorok)</t>
  </si>
  <si>
    <r>
      <t>1.</t>
    </r>
    <r>
      <rPr>
        <sz val="7"/>
        <rFont val="Times New Roman"/>
        <family val="1"/>
      </rPr>
      <t> </t>
    </r>
    <r>
      <rPr>
        <sz val="12"/>
        <rFont val="Times New Roman"/>
        <family val="1"/>
      </rPr>
      <t>Alapítás-átszervezés aktivált értéke</t>
    </r>
  </si>
  <si>
    <r>
      <t>2.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Kísérleti fejlesztés aktivált értéke</t>
    </r>
  </si>
  <si>
    <t>6. Immateriális javakra adott előleg</t>
  </si>
  <si>
    <t>7. Immateriális javak értékhelyesbítése</t>
  </si>
  <si>
    <t>2. Műszaki berendezések, gépek, járművek</t>
  </si>
  <si>
    <t>3. Egyéb berendezések, felszerelések, járművek</t>
  </si>
  <si>
    <t>4. Beruházások, felújítások</t>
  </si>
  <si>
    <t>6. Tárgyi eszközök értékhelyesbítése</t>
  </si>
  <si>
    <t>5. Egyéb tartósan adott kölcsön</t>
  </si>
  <si>
    <t>C. Aktív időbeli elhatárolás (1+2+3)</t>
  </si>
  <si>
    <t>Eszközök összesen (A+B+C)</t>
  </si>
  <si>
    <t>II. Hosszú lejáratú kötelezettségek 
(1+2+3+4+5+6+7+8)</t>
  </si>
  <si>
    <r>
      <t xml:space="preserve">G. </t>
    </r>
    <r>
      <rPr>
        <b/>
        <sz val="11"/>
        <rFont val="Times New Roman"/>
        <family val="1"/>
      </rPr>
      <t>Passzív időbeli elhatárolások (1+2+3)</t>
    </r>
  </si>
  <si>
    <t xml:space="preserve">   - visszavásárolt tul. rész. névértéken</t>
  </si>
  <si>
    <t>2. Céltartalék a jövőbeni költségekre</t>
  </si>
  <si>
    <t>1. Céltart. várható kötelezettségekre</t>
  </si>
  <si>
    <t>1. Követelések áruszállításból és szolg-ból (vevők)</t>
  </si>
  <si>
    <t>2. Követelések kapcsolt vállalkozásból</t>
  </si>
  <si>
    <t>1. Ingatlan. és kapcs. vagyoni ért. jog.</t>
  </si>
  <si>
    <t>6. Tartós hitelvisz. megtest. értékpapír</t>
  </si>
  <si>
    <t>2. Befejezetlen term. és félkész term.</t>
  </si>
  <si>
    <t>3. Növendék-, hízó- és egyéb állatok</t>
  </si>
  <si>
    <t>6. Készletre adott előlegek</t>
  </si>
  <si>
    <t>1. Részesedés kapcsolt vállalkoz.</t>
  </si>
  <si>
    <t>2. Költségek, ráfordítások akt.időb.elh.</t>
  </si>
  <si>
    <t>II. Jegyzett, de még be nem fiz. (-)</t>
  </si>
  <si>
    <t>1. Hátrasorolt kötel. kapcs. váll. szem.</t>
  </si>
  <si>
    <t>2. Hátrasorolt kötel. egyéb részes.viszonyban levő 
   vállalk.szemben</t>
  </si>
  <si>
    <t>3. Hátrasorolt kötel. egyéb gazd. szem.</t>
  </si>
  <si>
    <t>3. Tartozások kötvénykibocsátásból</t>
  </si>
  <si>
    <t>6. Tartós kötelez. kapcs. vállalk. szem.</t>
  </si>
  <si>
    <t>7. Tartós kötelez. egyéb részesedési 
    viszonyban levő
     vállalk szemben</t>
  </si>
  <si>
    <t>8. Egyéb hosszú lejáratú kötelezettségek</t>
  </si>
  <si>
    <t>4. Kötelezettségek áruszállításból és  
    szolgáltatásból  (szállítók)</t>
  </si>
  <si>
    <t>6. Rövid lejáratú kötelezettségek kapcsolt
    vállalkozással szemben</t>
  </si>
  <si>
    <t>7. Rövid lejáratú kötelezettségek egyéb
    részesedési visz.levő vállalk.szemben</t>
  </si>
  <si>
    <t>8. Egyéb rövid lejáratú kötelezettségek</t>
  </si>
  <si>
    <t>2. Költségek, ráfordítások passzív 
    időbeli elhatárolása</t>
  </si>
  <si>
    <t>IMMATERIÁLIS JAVAK ÉS TÁRGYI ESZKÖZÖK 
NETTÓ ÉRTÉKÉNEK ALAKULÁSA</t>
  </si>
  <si>
    <r>
      <t xml:space="preserve">4. </t>
    </r>
    <r>
      <rPr>
        <sz val="11"/>
        <rFont val="Times New Roman"/>
        <family val="1"/>
      </rPr>
      <t>Beruházási és fejlesztési hitelek</t>
    </r>
  </si>
  <si>
    <t>ESZKÖZÖK ÖSSZETÉTELE</t>
  </si>
  <si>
    <t>FORRÁSOK ÖSSZETÉTELE</t>
  </si>
  <si>
    <t xml:space="preserve"> 1/2. sz. melléklet</t>
  </si>
  <si>
    <t>3. sz. melléklet</t>
  </si>
  <si>
    <t>5. sz. melléklet</t>
  </si>
  <si>
    <t>III. Rövid lejáratú kötelezettségek
 (1+2+3+4+5+6+7+8)</t>
  </si>
  <si>
    <t>Záró 2016. XII.31.</t>
  </si>
  <si>
    <t>Nyitó 2016. I. 1.</t>
  </si>
  <si>
    <t>2016.</t>
  </si>
  <si>
    <t>2016. év tény</t>
  </si>
  <si>
    <t>2016.évi tény</t>
  </si>
  <si>
    <t xml:space="preserve">3.) Követelések jelentős tulajdoni részesedési viszonyban levő vállalkozással szemben </t>
  </si>
  <si>
    <t>4. Követelések egyéb részesedési  viszonyban levő 
    vállalkozással szemben</t>
  </si>
  <si>
    <t>5. Váltó követelések.</t>
  </si>
  <si>
    <t>6. Egyéb követelések</t>
  </si>
  <si>
    <t xml:space="preserve">2. Jelentős tulajdoni részesedés </t>
  </si>
  <si>
    <t>3. Egyéb részesedés</t>
  </si>
  <si>
    <t>4. Saját részvények, saját üzletrészek</t>
  </si>
  <si>
    <r>
      <t xml:space="preserve">5. </t>
    </r>
    <r>
      <rPr>
        <sz val="10"/>
        <rFont val="Times New Roman"/>
        <family val="1"/>
      </rPr>
      <t>Forgatási célú hitelviszonyt megtestesítő értékpapírok</t>
    </r>
  </si>
  <si>
    <t>VII. Adózott eredmény</t>
  </si>
  <si>
    <t>2017. év</t>
  </si>
  <si>
    <t xml:space="preserve">Nyitó érték
2017. </t>
  </si>
  <si>
    <t>Növekedés
2017.év</t>
  </si>
  <si>
    <t>Csökkenés
2017.év</t>
  </si>
  <si>
    <t>Záró érték
2017. XII. 31.</t>
  </si>
  <si>
    <t>Nyitó 2017. I.1.</t>
  </si>
  <si>
    <t>Záró 2017. XII.31.</t>
  </si>
  <si>
    <t>Nyitó 2017. I. 1.</t>
  </si>
  <si>
    <t xml:space="preserve">Nyitó 2017. </t>
  </si>
  <si>
    <t>Záró 2017 XII.31.</t>
  </si>
  <si>
    <t>2017.</t>
  </si>
  <si>
    <t>2017. év tény</t>
  </si>
  <si>
    <t>2017. évi tény</t>
  </si>
  <si>
    <t>3.3 Véglegesen kapott és adott pénzeszköz korrekciók</t>
  </si>
</sst>
</file>

<file path=xl/styles.xml><?xml version="1.0" encoding="utf-8"?>
<styleSheet xmlns="http://schemas.openxmlformats.org/spreadsheetml/2006/main">
  <numFmts count="4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_F_t"/>
    <numFmt numFmtId="173" formatCode="#,##0.0\ _F_t"/>
    <numFmt numFmtId="174" formatCode="0.0"/>
    <numFmt numFmtId="175" formatCode="0.0%"/>
    <numFmt numFmtId="176" formatCode="_-* #,##0.0\ _F_t_-;\-* #,##0.0\ _F_t_-;_-* &quot;-&quot;??\ _F_t_-;_-@_-"/>
    <numFmt numFmtId="177" formatCode="#,##0.00\ _F_t"/>
    <numFmt numFmtId="178" formatCode="#,##0.000\ _F_t"/>
    <numFmt numFmtId="179" formatCode="#,##0.00\ &quot;Ft&quot;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0%"/>
    <numFmt numFmtId="187" formatCode="0.0000%"/>
    <numFmt numFmtId="188" formatCode="0.00000%"/>
    <numFmt numFmtId="189" formatCode="&quot;Igen&quot;;&quot;Igen&quot;;&quot;Nem&quot;"/>
    <numFmt numFmtId="190" formatCode="&quot;Igaz&quot;;&quot;Igaz&quot;;&quot;Hamis&quot;"/>
    <numFmt numFmtId="191" formatCode="&quot;Be&quot;;&quot;Be&quot;;&quot;Ki&quot;"/>
    <numFmt numFmtId="192" formatCode="_-* #,##0\ _F_t_-;\-* #,##0\ _F_t_-;_-* &quot;-&quot;??\ _F_t_-;_-@_-"/>
    <numFmt numFmtId="193" formatCode="_ * #,##0.0_)\ _F_t_ ;_ * \(#,##0.0\)\ _F_t_ ;_ * &quot;-&quot;??_)\ _F_t_ ;_ @_ "/>
    <numFmt numFmtId="194" formatCode="_ * #,##0.00_)\ _F_t_ ;_ * \(#,##0.00\)\ _F_t_ ;_ * &quot;-&quot;??_)\ _F_t_ ;_ @_ "/>
    <numFmt numFmtId="195" formatCode="_ * #,##0_)\ _F_t_ ;_ * \(#,##0\)\ _F_t_ ;_ * &quot;-&quot;??_)\ _F_t_ ;_ @_ "/>
    <numFmt numFmtId="196" formatCode="#,##0\ &quot;Ft&quot;"/>
    <numFmt numFmtId="197" formatCode="0_ ;\-0\ "/>
    <numFmt numFmtId="198" formatCode="#,##0.0"/>
    <numFmt numFmtId="199" formatCode="#,##0.0000\ _F_t"/>
    <numFmt numFmtId="200" formatCode="_-* #,##0.000\ _F_t_-;\-* #,##0.000\ _F_t_-;_-* &quot;-&quot;??\ _F_t_-;_-@_-"/>
    <numFmt numFmtId="201" formatCode="#,##0.000"/>
    <numFmt numFmtId="202" formatCode="#,##0.0_ ;\-#,##0.0\ "/>
    <numFmt numFmtId="203" formatCode="#,##0.00_ ;\-#,##0.00\ "/>
  </numFmts>
  <fonts count="55">
    <font>
      <sz val="10"/>
      <name val="Arial CE"/>
      <family val="0"/>
    </font>
    <font>
      <u val="single"/>
      <sz val="10"/>
      <name val="Arial CE"/>
      <family val="2"/>
    </font>
    <font>
      <b/>
      <sz val="10"/>
      <name val="Arial CE"/>
      <family val="2"/>
    </font>
    <font>
      <u val="single"/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2"/>
      <name val="Times New Roman"/>
      <family val="1"/>
    </font>
    <font>
      <b/>
      <sz val="7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8" borderId="7" applyNumberFormat="0" applyFont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10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172" fontId="9" fillId="0" borderId="11" xfId="0" applyNumberFormat="1" applyFont="1" applyBorder="1" applyAlignment="1">
      <alignment/>
    </xf>
    <xf numFmtId="173" fontId="9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172" fontId="5" fillId="0" borderId="13" xfId="0" applyNumberFormat="1" applyFont="1" applyBorder="1" applyAlignment="1">
      <alignment/>
    </xf>
    <xf numFmtId="172" fontId="9" fillId="0" borderId="16" xfId="0" applyNumberFormat="1" applyFont="1" applyBorder="1" applyAlignment="1">
      <alignment/>
    </xf>
    <xf numFmtId="173" fontId="5" fillId="0" borderId="13" xfId="0" applyNumberFormat="1" applyFont="1" applyBorder="1" applyAlignment="1">
      <alignment/>
    </xf>
    <xf numFmtId="0" fontId="7" fillId="0" borderId="13" xfId="0" applyFont="1" applyBorder="1" applyAlignment="1">
      <alignment vertical="center"/>
    </xf>
    <xf numFmtId="172" fontId="7" fillId="0" borderId="13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72" fontId="8" fillId="0" borderId="13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3" fontId="13" fillId="0" borderId="18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13" fillId="0" borderId="13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34" borderId="1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0" fillId="35" borderId="18" xfId="0" applyFont="1" applyFill="1" applyBorder="1" applyAlignment="1">
      <alignment horizontal="center" vertical="top" wrapText="1"/>
    </xf>
    <xf numFmtId="0" fontId="13" fillId="35" borderId="18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left" vertical="center" wrapText="1"/>
    </xf>
    <xf numFmtId="0" fontId="13" fillId="35" borderId="16" xfId="0" applyFont="1" applyFill="1" applyBorder="1" applyAlignment="1">
      <alignment horizontal="center" vertical="top" wrapText="1"/>
    </xf>
    <xf numFmtId="0" fontId="13" fillId="0" borderId="19" xfId="0" applyFont="1" applyBorder="1" applyAlignment="1">
      <alignment horizontal="left" vertical="center" wrapText="1"/>
    </xf>
    <xf numFmtId="0" fontId="13" fillId="35" borderId="20" xfId="0" applyFont="1" applyFill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center" wrapText="1"/>
    </xf>
    <xf numFmtId="172" fontId="13" fillId="0" borderId="18" xfId="0" applyNumberFormat="1" applyFont="1" applyBorder="1" applyAlignment="1">
      <alignment horizontal="center" vertical="center" wrapText="1"/>
    </xf>
    <xf numFmtId="172" fontId="13" fillId="0" borderId="2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7" fontId="13" fillId="0" borderId="10" xfId="0" applyNumberFormat="1" applyFont="1" applyBorder="1" applyAlignment="1">
      <alignment horizontal="center" vertical="center" wrapText="1"/>
    </xf>
    <xf numFmtId="37" fontId="13" fillId="0" borderId="18" xfId="0" applyNumberFormat="1" applyFont="1" applyBorder="1" applyAlignment="1">
      <alignment horizontal="center" vertical="center" wrapText="1"/>
    </xf>
    <xf numFmtId="37" fontId="13" fillId="0" borderId="13" xfId="0" applyNumberFormat="1" applyFont="1" applyBorder="1" applyAlignment="1">
      <alignment horizontal="justify" vertical="top"/>
    </xf>
    <xf numFmtId="37" fontId="13" fillId="0" borderId="13" xfId="0" applyNumberFormat="1" applyFont="1" applyBorder="1" applyAlignment="1">
      <alignment horizontal="justify" vertical="top" wrapText="1"/>
    </xf>
    <xf numFmtId="37" fontId="13" fillId="0" borderId="13" xfId="0" applyNumberFormat="1" applyFont="1" applyBorder="1" applyAlignment="1">
      <alignment horizontal="center" vertical="center" wrapText="1"/>
    </xf>
    <xf numFmtId="37" fontId="13" fillId="0" borderId="12" xfId="0" applyNumberFormat="1" applyFont="1" applyBorder="1" applyAlignment="1">
      <alignment horizontal="justify" vertical="top" wrapText="1"/>
    </xf>
    <xf numFmtId="37" fontId="13" fillId="0" borderId="12" xfId="0" applyNumberFormat="1" applyFont="1" applyBorder="1" applyAlignment="1">
      <alignment horizontal="justify" vertical="center" wrapText="1"/>
    </xf>
    <xf numFmtId="37" fontId="13" fillId="0" borderId="11" xfId="0" applyNumberFormat="1" applyFont="1" applyBorder="1" applyAlignment="1">
      <alignment horizontal="justify" vertical="center" wrapText="1"/>
    </xf>
    <xf numFmtId="37" fontId="13" fillId="0" borderId="16" xfId="0" applyNumberFormat="1" applyFont="1" applyBorder="1" applyAlignment="1">
      <alignment horizontal="center" vertical="center" wrapText="1"/>
    </xf>
    <xf numFmtId="37" fontId="13" fillId="0" borderId="13" xfId="0" applyNumberFormat="1" applyFont="1" applyBorder="1" applyAlignment="1">
      <alignment horizontal="justify" vertical="center" wrapText="1"/>
    </xf>
    <xf numFmtId="37" fontId="13" fillId="0" borderId="15" xfId="0" applyNumberFormat="1" applyFont="1" applyBorder="1" applyAlignment="1">
      <alignment horizontal="center" vertical="center" wrapText="1"/>
    </xf>
    <xf numFmtId="37" fontId="0" fillId="0" borderId="0" xfId="0" applyNumberFormat="1" applyAlignment="1">
      <alignment/>
    </xf>
    <xf numFmtId="37" fontId="13" fillId="0" borderId="0" xfId="0" applyNumberFormat="1" applyFont="1" applyAlignment="1">
      <alignment/>
    </xf>
    <xf numFmtId="37" fontId="10" fillId="34" borderId="16" xfId="0" applyNumberFormat="1" applyFont="1" applyFill="1" applyBorder="1" applyAlignment="1">
      <alignment horizontal="center" vertical="center" wrapText="1"/>
    </xf>
    <xf numFmtId="37" fontId="10" fillId="34" borderId="13" xfId="0" applyNumberFormat="1" applyFont="1" applyFill="1" applyBorder="1" applyAlignment="1">
      <alignment horizontal="center" vertical="center" wrapText="1"/>
    </xf>
    <xf numFmtId="37" fontId="13" fillId="0" borderId="13" xfId="0" applyNumberFormat="1" applyFont="1" applyBorder="1" applyAlignment="1">
      <alignment horizontal="center" wrapText="1"/>
    </xf>
    <xf numFmtId="37" fontId="13" fillId="0" borderId="18" xfId="0" applyNumberFormat="1" applyFont="1" applyBorder="1" applyAlignment="1">
      <alignment horizontal="center" vertical="top" wrapText="1"/>
    </xf>
    <xf numFmtId="37" fontId="10" fillId="0" borderId="12" xfId="0" applyNumberFormat="1" applyFont="1" applyBorder="1" applyAlignment="1">
      <alignment horizontal="justify" vertical="center" wrapText="1"/>
    </xf>
    <xf numFmtId="37" fontId="10" fillId="0" borderId="18" xfId="0" applyNumberFormat="1" applyFont="1" applyBorder="1" applyAlignment="1">
      <alignment horizontal="center" vertical="center" wrapText="1"/>
    </xf>
    <xf numFmtId="37" fontId="13" fillId="0" borderId="12" xfId="0" applyNumberFormat="1" applyFont="1" applyBorder="1" applyAlignment="1">
      <alignment horizontal="justify" vertical="center" wrapText="1"/>
    </xf>
    <xf numFmtId="37" fontId="13" fillId="0" borderId="18" xfId="0" applyNumberFormat="1" applyFont="1" applyBorder="1" applyAlignment="1">
      <alignment horizontal="center" vertical="center" wrapText="1"/>
    </xf>
    <xf numFmtId="37" fontId="13" fillId="0" borderId="15" xfId="0" applyNumberFormat="1" applyFont="1" applyBorder="1" applyAlignment="1">
      <alignment horizontal="center" vertical="center" wrapText="1"/>
    </xf>
    <xf numFmtId="37" fontId="10" fillId="0" borderId="12" xfId="0" applyNumberFormat="1" applyFont="1" applyBorder="1" applyAlignment="1">
      <alignment horizontal="justify" vertical="center" wrapText="1"/>
    </xf>
    <xf numFmtId="37" fontId="10" fillId="0" borderId="18" xfId="0" applyNumberFormat="1" applyFont="1" applyBorder="1" applyAlignment="1">
      <alignment horizontal="center" vertical="center" wrapText="1"/>
    </xf>
    <xf numFmtId="37" fontId="13" fillId="0" borderId="13" xfId="0" applyNumberFormat="1" applyFont="1" applyBorder="1" applyAlignment="1">
      <alignment horizontal="center" vertical="center" wrapText="1"/>
    </xf>
    <xf numFmtId="37" fontId="13" fillId="0" borderId="13" xfId="0" applyNumberFormat="1" applyFont="1" applyBorder="1" applyAlignment="1">
      <alignment horizontal="justify" vertical="center" wrapText="1"/>
    </xf>
    <xf numFmtId="37" fontId="12" fillId="0" borderId="12" xfId="0" applyNumberFormat="1" applyFont="1" applyBorder="1" applyAlignment="1">
      <alignment horizontal="justify" vertical="center" wrapText="1"/>
    </xf>
    <xf numFmtId="37" fontId="13" fillId="0" borderId="13" xfId="0" applyNumberFormat="1" applyFont="1" applyBorder="1" applyAlignment="1">
      <alignment/>
    </xf>
    <xf numFmtId="3" fontId="0" fillId="0" borderId="0" xfId="0" applyNumberFormat="1" applyAlignment="1">
      <alignment/>
    </xf>
    <xf numFmtId="0" fontId="7" fillId="0" borderId="0" xfId="0" applyFont="1" applyBorder="1" applyAlignment="1">
      <alignment/>
    </xf>
    <xf numFmtId="172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13" fillId="0" borderId="0" xfId="0" applyNumberFormat="1" applyFont="1" applyBorder="1" applyAlignment="1">
      <alignment horizontal="justify" vertical="center" wrapText="1"/>
    </xf>
    <xf numFmtId="37" fontId="13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37" fontId="13" fillId="0" borderId="18" xfId="0" applyNumberFormat="1" applyFont="1" applyFill="1" applyBorder="1" applyAlignment="1">
      <alignment horizontal="center" vertical="center" wrapText="1"/>
    </xf>
    <xf numFmtId="37" fontId="13" fillId="0" borderId="20" xfId="0" applyNumberFormat="1" applyFont="1" applyBorder="1" applyAlignment="1">
      <alignment horizontal="center" vertical="center" wrapText="1"/>
    </xf>
    <xf numFmtId="173" fontId="5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172" fontId="8" fillId="0" borderId="13" xfId="0" applyNumberFormat="1" applyFont="1" applyBorder="1" applyAlignment="1">
      <alignment vertical="center"/>
    </xf>
    <xf numFmtId="37" fontId="13" fillId="0" borderId="12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37" fontId="10" fillId="0" borderId="10" xfId="0" applyNumberFormat="1" applyFont="1" applyBorder="1" applyAlignment="1">
      <alignment vertical="center"/>
    </xf>
    <xf numFmtId="37" fontId="10" fillId="0" borderId="10" xfId="0" applyNumberFormat="1" applyFont="1" applyBorder="1" applyAlignment="1">
      <alignment vertical="center" wrapText="1"/>
    </xf>
    <xf numFmtId="37" fontId="10" fillId="0" borderId="13" xfId="0" applyNumberFormat="1" applyFont="1" applyBorder="1" applyAlignment="1">
      <alignment vertical="center"/>
    </xf>
    <xf numFmtId="37" fontId="10" fillId="0" borderId="13" xfId="0" applyNumberFormat="1" applyFont="1" applyBorder="1" applyAlignment="1">
      <alignment vertical="center" wrapText="1"/>
    </xf>
    <xf numFmtId="37" fontId="10" fillId="0" borderId="13" xfId="0" applyNumberFormat="1" applyFont="1" applyBorder="1" applyAlignment="1">
      <alignment vertical="center"/>
    </xf>
    <xf numFmtId="37" fontId="10" fillId="0" borderId="13" xfId="0" applyNumberFormat="1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>
      <alignment vertical="center" wrapText="1"/>
    </xf>
    <xf numFmtId="198" fontId="9" fillId="0" borderId="11" xfId="0" applyNumberFormat="1" applyFont="1" applyBorder="1" applyAlignment="1">
      <alignment/>
    </xf>
    <xf numFmtId="37" fontId="13" fillId="0" borderId="14" xfId="0" applyNumberFormat="1" applyFont="1" applyBorder="1" applyAlignment="1">
      <alignment horizontal="center" vertical="top" wrapText="1"/>
    </xf>
    <xf numFmtId="37" fontId="13" fillId="0" borderId="21" xfId="0" applyNumberFormat="1" applyFont="1" applyBorder="1" applyAlignment="1">
      <alignment horizontal="center" vertical="top" wrapText="1"/>
    </xf>
    <xf numFmtId="37" fontId="13" fillId="0" borderId="15" xfId="0" applyNumberFormat="1" applyFont="1" applyBorder="1" applyAlignment="1">
      <alignment horizontal="center" vertical="top" wrapText="1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37" fontId="10" fillId="0" borderId="10" xfId="0" applyNumberFormat="1" applyFont="1" applyBorder="1" applyAlignment="1">
      <alignment horizontal="left" vertical="center"/>
    </xf>
    <xf numFmtId="37" fontId="0" fillId="0" borderId="12" xfId="0" applyNumberFormat="1" applyBorder="1" applyAlignment="1">
      <alignment horizontal="left" vertical="center"/>
    </xf>
    <xf numFmtId="37" fontId="10" fillId="0" borderId="10" xfId="0" applyNumberFormat="1" applyFont="1" applyBorder="1" applyAlignment="1">
      <alignment horizontal="center" vertical="center" wrapText="1"/>
    </xf>
    <xf numFmtId="37" fontId="10" fillId="0" borderId="12" xfId="0" applyNumberFormat="1" applyFont="1" applyBorder="1" applyAlignment="1">
      <alignment horizontal="center" vertical="center" wrapText="1"/>
    </xf>
    <xf numFmtId="37" fontId="10" fillId="0" borderId="10" xfId="0" applyNumberFormat="1" applyFont="1" applyBorder="1" applyAlignment="1">
      <alignment horizontal="left" vertical="center" wrapText="1"/>
    </xf>
    <xf numFmtId="37" fontId="13" fillId="0" borderId="10" xfId="0" applyNumberFormat="1" applyFont="1" applyBorder="1" applyAlignment="1">
      <alignment horizontal="center" vertical="center" wrapText="1"/>
    </xf>
    <xf numFmtId="37" fontId="13" fillId="0" borderId="12" xfId="0" applyNumberFormat="1" applyFont="1" applyBorder="1" applyAlignment="1">
      <alignment horizontal="center" vertical="center" wrapText="1"/>
    </xf>
    <xf numFmtId="37" fontId="0" fillId="0" borderId="0" xfId="0" applyNumberFormat="1" applyAlignment="1">
      <alignment horizontal="center" vertical="center"/>
    </xf>
    <xf numFmtId="37" fontId="10" fillId="34" borderId="10" xfId="0" applyNumberFormat="1" applyFont="1" applyFill="1" applyBorder="1" applyAlignment="1">
      <alignment horizontal="center" vertical="center" wrapText="1"/>
    </xf>
    <xf numFmtId="37" fontId="10" fillId="34" borderId="12" xfId="0" applyNumberFormat="1" applyFont="1" applyFill="1" applyBorder="1" applyAlignment="1">
      <alignment horizontal="center" vertical="center" wrapText="1"/>
    </xf>
    <xf numFmtId="37" fontId="10" fillId="34" borderId="14" xfId="0" applyNumberFormat="1" applyFont="1" applyFill="1" applyBorder="1" applyAlignment="1">
      <alignment horizontal="center" vertical="center" wrapText="1"/>
    </xf>
    <xf numFmtId="37" fontId="10" fillId="34" borderId="15" xfId="0" applyNumberFormat="1" applyFont="1" applyFill="1" applyBorder="1" applyAlignment="1">
      <alignment horizontal="center" vertical="center" wrapText="1"/>
    </xf>
    <xf numFmtId="37" fontId="13" fillId="0" borderId="10" xfId="0" applyNumberFormat="1" applyFont="1" applyBorder="1" applyAlignment="1">
      <alignment horizontal="justify" vertical="center"/>
    </xf>
    <xf numFmtId="37" fontId="0" fillId="0" borderId="12" xfId="0" applyNumberFormat="1" applyBorder="1" applyAlignment="1">
      <alignment horizontal="justify" vertical="center"/>
    </xf>
    <xf numFmtId="37" fontId="10" fillId="0" borderId="10" xfId="0" applyNumberFormat="1" applyFont="1" applyBorder="1" applyAlignment="1">
      <alignment horizontal="justify" vertical="center" wrapText="1"/>
    </xf>
    <xf numFmtId="37" fontId="0" fillId="0" borderId="12" xfId="0" applyNumberFormat="1" applyBorder="1" applyAlignment="1">
      <alignment horizontal="justify" vertical="center" wrapText="1"/>
    </xf>
    <xf numFmtId="37" fontId="10" fillId="0" borderId="10" xfId="0" applyNumberFormat="1" applyFont="1" applyBorder="1" applyAlignment="1">
      <alignment horizontal="justify" vertical="center"/>
    </xf>
    <xf numFmtId="37" fontId="13" fillId="0" borderId="17" xfId="0" applyNumberFormat="1" applyFont="1" applyBorder="1" applyAlignment="1">
      <alignment horizontal="center" vertical="center" wrapText="1"/>
    </xf>
    <xf numFmtId="37" fontId="13" fillId="0" borderId="13" xfId="0" applyNumberFormat="1" applyFont="1" applyBorder="1" applyAlignment="1">
      <alignment horizontal="justify" vertical="center" wrapText="1"/>
    </xf>
    <xf numFmtId="37" fontId="9" fillId="0" borderId="13" xfId="0" applyNumberFormat="1" applyFont="1" applyBorder="1" applyAlignment="1">
      <alignment horizontal="justify" vertical="center"/>
    </xf>
    <xf numFmtId="37" fontId="13" fillId="0" borderId="13" xfId="0" applyNumberFormat="1" applyFont="1" applyBorder="1" applyAlignment="1">
      <alignment horizontal="center" vertical="center" wrapText="1"/>
    </xf>
    <xf numFmtId="37" fontId="13" fillId="0" borderId="10" xfId="0" applyNumberFormat="1" applyFont="1" applyBorder="1" applyAlignment="1">
      <alignment vertical="center"/>
    </xf>
    <xf numFmtId="37" fontId="9" fillId="0" borderId="12" xfId="0" applyNumberFormat="1" applyFont="1" applyBorder="1" applyAlignment="1">
      <alignment vertical="center"/>
    </xf>
    <xf numFmtId="37" fontId="13" fillId="0" borderId="22" xfId="0" applyNumberFormat="1" applyFont="1" applyFill="1" applyBorder="1" applyAlignment="1">
      <alignment horizontal="center" vertical="center" wrapText="1"/>
    </xf>
    <xf numFmtId="37" fontId="13" fillId="0" borderId="12" xfId="0" applyNumberFormat="1" applyFont="1" applyFill="1" applyBorder="1" applyAlignment="1">
      <alignment horizontal="center" vertical="center" wrapText="1"/>
    </xf>
    <xf numFmtId="37" fontId="13" fillId="0" borderId="10" xfId="0" applyNumberFormat="1" applyFont="1" applyBorder="1" applyAlignment="1">
      <alignment horizontal="center" vertical="top" wrapText="1"/>
    </xf>
    <xf numFmtId="37" fontId="13" fillId="0" borderId="12" xfId="0" applyNumberFormat="1" applyFont="1" applyBorder="1" applyAlignment="1">
      <alignment horizontal="center" vertical="top" wrapText="1"/>
    </xf>
    <xf numFmtId="37" fontId="13" fillId="0" borderId="13" xfId="0" applyNumberFormat="1" applyFont="1" applyBorder="1" applyAlignment="1">
      <alignment horizontal="center" vertical="top" wrapText="1"/>
    </xf>
    <xf numFmtId="37" fontId="10" fillId="0" borderId="13" xfId="0" applyNumberFormat="1" applyFont="1" applyBorder="1" applyAlignment="1">
      <alignment horizontal="justify" vertical="center"/>
    </xf>
    <xf numFmtId="37" fontId="0" fillId="0" borderId="13" xfId="0" applyNumberFormat="1" applyBorder="1" applyAlignment="1">
      <alignment horizontal="justify" vertical="center"/>
    </xf>
    <xf numFmtId="0" fontId="8" fillId="33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7" fontId="13" fillId="0" borderId="14" xfId="0" applyNumberFormat="1" applyFont="1" applyBorder="1" applyAlignment="1">
      <alignment horizontal="center" vertical="center" wrapText="1"/>
    </xf>
    <xf numFmtId="37" fontId="13" fillId="0" borderId="21" xfId="0" applyNumberFormat="1" applyFont="1" applyBorder="1" applyAlignment="1">
      <alignment horizontal="center" vertical="center" wrapText="1"/>
    </xf>
    <xf numFmtId="37" fontId="13" fillId="0" borderId="15" xfId="0" applyNumberFormat="1" applyFont="1" applyBorder="1" applyAlignment="1">
      <alignment horizontal="center" vertical="center" wrapText="1"/>
    </xf>
    <xf numFmtId="37" fontId="12" fillId="0" borderId="13" xfId="0" applyNumberFormat="1" applyFont="1" applyBorder="1" applyAlignment="1">
      <alignment horizontal="left" vertical="center"/>
    </xf>
    <xf numFmtId="37" fontId="15" fillId="0" borderId="13" xfId="0" applyNumberFormat="1" applyFont="1" applyBorder="1" applyAlignment="1">
      <alignment horizontal="left" vertical="center"/>
    </xf>
    <xf numFmtId="37" fontId="13" fillId="0" borderId="13" xfId="0" applyNumberFormat="1" applyFont="1" applyBorder="1" applyAlignment="1">
      <alignment horizontal="center" vertical="center" wrapText="1"/>
    </xf>
    <xf numFmtId="37" fontId="13" fillId="0" borderId="10" xfId="0" applyNumberFormat="1" applyFont="1" applyBorder="1" applyAlignment="1">
      <alignment horizontal="center" vertical="center" wrapText="1"/>
    </xf>
    <xf numFmtId="37" fontId="13" fillId="0" borderId="12" xfId="0" applyNumberFormat="1" applyFont="1" applyBorder="1" applyAlignment="1">
      <alignment horizontal="center" vertical="center" wrapText="1"/>
    </xf>
    <xf numFmtId="37" fontId="13" fillId="0" borderId="10" xfId="0" applyNumberFormat="1" applyFont="1" applyBorder="1" applyAlignment="1">
      <alignment horizontal="justify" vertical="center" wrapText="1"/>
    </xf>
    <xf numFmtId="37" fontId="13" fillId="0" borderId="12" xfId="0" applyNumberFormat="1" applyFont="1" applyBorder="1" applyAlignment="1">
      <alignment horizontal="justify" vertical="center"/>
    </xf>
    <xf numFmtId="3" fontId="13" fillId="0" borderId="1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/>
    </xf>
    <xf numFmtId="172" fontId="13" fillId="0" borderId="10" xfId="0" applyNumberFormat="1" applyFont="1" applyBorder="1" applyAlignment="1">
      <alignment horizontal="center" vertical="center" wrapText="1"/>
    </xf>
    <xf numFmtId="172" fontId="13" fillId="0" borderId="12" xfId="0" applyNumberFormat="1" applyFont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top" wrapText="1"/>
    </xf>
    <xf numFmtId="0" fontId="13" fillId="35" borderId="12" xfId="0" applyFont="1" applyFill="1" applyBorder="1" applyAlignment="1">
      <alignment horizontal="center" vertical="top" wrapText="1"/>
    </xf>
    <xf numFmtId="3" fontId="10" fillId="35" borderId="10" xfId="0" applyNumberFormat="1" applyFont="1" applyFill="1" applyBorder="1" applyAlignment="1">
      <alignment horizontal="center" vertical="center" wrapText="1"/>
    </xf>
    <xf numFmtId="3" fontId="10" fillId="35" borderId="12" xfId="0" applyNumberFormat="1" applyFont="1" applyFill="1" applyBorder="1" applyAlignment="1">
      <alignment horizontal="center" vertical="center" wrapText="1"/>
    </xf>
    <xf numFmtId="37" fontId="10" fillId="35" borderId="10" xfId="0" applyNumberFormat="1" applyFont="1" applyFill="1" applyBorder="1" applyAlignment="1">
      <alignment horizontal="center" vertical="center" wrapText="1"/>
    </xf>
    <xf numFmtId="37" fontId="10" fillId="35" borderId="12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 vertical="top" wrapText="1"/>
    </xf>
    <xf numFmtId="0" fontId="10" fillId="35" borderId="12" xfId="0" applyFont="1" applyFill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center" wrapText="1"/>
    </xf>
    <xf numFmtId="0" fontId="10" fillId="35" borderId="24" xfId="0" applyFont="1" applyFill="1" applyBorder="1" applyAlignment="1">
      <alignment horizontal="center" vertical="top" wrapText="1"/>
    </xf>
    <xf numFmtId="3" fontId="10" fillId="35" borderId="24" xfId="0" applyNumberFormat="1" applyFont="1" applyFill="1" applyBorder="1" applyAlignment="1">
      <alignment horizontal="center" vertical="center" wrapText="1"/>
    </xf>
    <xf numFmtId="37" fontId="10" fillId="35" borderId="24" xfId="0" applyNumberFormat="1" applyFont="1" applyFill="1" applyBorder="1" applyAlignment="1">
      <alignment horizontal="center" vertical="center" wrapText="1"/>
    </xf>
    <xf numFmtId="0" fontId="13" fillId="35" borderId="24" xfId="0" applyFont="1" applyFill="1" applyBorder="1" applyAlignment="1">
      <alignment horizontal="center" vertical="top" wrapText="1"/>
    </xf>
    <xf numFmtId="174" fontId="0" fillId="0" borderId="17" xfId="0" applyNumberFormat="1" applyBorder="1" applyAlignment="1">
      <alignment horizontal="center" vertical="center"/>
    </xf>
    <xf numFmtId="174" fontId="0" fillId="0" borderId="18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74" fontId="0" fillId="0" borderId="16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174" fontId="0" fillId="0" borderId="1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ó" xfId="54"/>
    <cellStyle name="Kimenet" xfId="55"/>
    <cellStyle name="Followed Hyperlink" xfId="56"/>
    <cellStyle name="Magyarázó szöveg" xfId="57"/>
    <cellStyle name="Összesen" xfId="58"/>
    <cellStyle name="Currency" xfId="59"/>
    <cellStyle name="Currency [0]" xfId="60"/>
    <cellStyle name="Pénznem 2" xfId="61"/>
    <cellStyle name="Rossz" xfId="62"/>
    <cellStyle name="Semleges" xfId="63"/>
    <cellStyle name="Számítás" xfId="64"/>
    <cellStyle name="Percent" xfId="65"/>
    <cellStyle name="Százalék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6"/>
  <sheetViews>
    <sheetView zoomScalePageLayoutView="0" workbookViewId="0" topLeftCell="A97">
      <selection activeCell="A129" sqref="A129"/>
    </sheetView>
  </sheetViews>
  <sheetFormatPr defaultColWidth="9.00390625" defaultRowHeight="12.75"/>
  <cols>
    <col min="1" max="1" width="44.375" style="0" customWidth="1"/>
    <col min="2" max="2" width="12.625" style="0" customWidth="1"/>
    <col min="3" max="3" width="13.625" style="0" customWidth="1"/>
    <col min="4" max="4" width="13.125" style="0" customWidth="1"/>
    <col min="5" max="5" width="13.00390625" style="0" customWidth="1"/>
    <col min="6" max="6" width="9.375" style="0" bestFit="1" customWidth="1"/>
    <col min="7" max="7" width="9.125" style="0" bestFit="1" customWidth="1"/>
    <col min="8" max="8" width="9.375" style="0" bestFit="1" customWidth="1"/>
  </cols>
  <sheetData>
    <row r="2" ht="15" customHeight="1">
      <c r="E2" s="33" t="s">
        <v>57</v>
      </c>
    </row>
    <row r="3" ht="11.25" customHeight="1">
      <c r="A3" s="34"/>
    </row>
    <row r="4" spans="1:5" ht="21.75" customHeight="1">
      <c r="A4" s="119" t="s">
        <v>58</v>
      </c>
      <c r="B4" s="120"/>
      <c r="C4" s="120"/>
      <c r="D4" s="120"/>
      <c r="E4" s="120"/>
    </row>
    <row r="5" spans="1:2" ht="13.5" customHeight="1">
      <c r="A5" s="35"/>
      <c r="B5" s="94"/>
    </row>
    <row r="6" ht="15.75" customHeight="1">
      <c r="D6" s="33" t="s">
        <v>59</v>
      </c>
    </row>
    <row r="7" ht="15" customHeight="1">
      <c r="A7" s="35"/>
    </row>
    <row r="8" spans="1:5" ht="26.25" customHeight="1">
      <c r="A8" s="121" t="s">
        <v>0</v>
      </c>
      <c r="B8" s="123" t="s">
        <v>60</v>
      </c>
      <c r="C8" s="124"/>
      <c r="D8" s="123" t="s">
        <v>61</v>
      </c>
      <c r="E8" s="124"/>
    </row>
    <row r="9" spans="1:5" ht="31.5" customHeight="1">
      <c r="A9" s="122"/>
      <c r="B9" s="37" t="s">
        <v>208</v>
      </c>
      <c r="C9" s="38" t="s">
        <v>209</v>
      </c>
      <c r="D9" s="37" t="s">
        <v>36</v>
      </c>
      <c r="E9" s="37" t="s">
        <v>37</v>
      </c>
    </row>
    <row r="10" spans="1:7" ht="21.75" customHeight="1">
      <c r="A10" s="125" t="s">
        <v>62</v>
      </c>
      <c r="B10" s="117">
        <f>SUM(B13,B23,B32)</f>
        <v>208447</v>
      </c>
      <c r="C10" s="117">
        <f>SUM(C13,C23,C32)</f>
        <v>177982</v>
      </c>
      <c r="D10" s="117">
        <f>SUM(D13,D23,D32)</f>
        <v>4432</v>
      </c>
      <c r="E10" s="117">
        <f>SUM(E13,E23,E32)</f>
        <v>34897</v>
      </c>
      <c r="G10" s="91"/>
    </row>
    <row r="11" spans="1:7" ht="6.75" customHeight="1">
      <c r="A11" s="126"/>
      <c r="B11" s="118"/>
      <c r="C11" s="118"/>
      <c r="D11" s="118"/>
      <c r="E11" s="118"/>
      <c r="G11" s="91"/>
    </row>
    <row r="12" spans="1:7" ht="15" customHeight="1">
      <c r="A12" s="127"/>
      <c r="B12" s="128"/>
      <c r="C12" s="128"/>
      <c r="D12" s="128"/>
      <c r="E12" s="129"/>
      <c r="G12" s="91"/>
    </row>
    <row r="13" spans="1:7" ht="21.75" customHeight="1">
      <c r="A13" s="130" t="s">
        <v>63</v>
      </c>
      <c r="B13" s="132">
        <f>SUM(B15:B21)</f>
        <v>6632</v>
      </c>
      <c r="C13" s="132">
        <f>SUM(C15:C21)</f>
        <v>1564</v>
      </c>
      <c r="D13" s="132">
        <f>SUM(D15:D21)</f>
        <v>303</v>
      </c>
      <c r="E13" s="132">
        <f>SUM(E15:E21)</f>
        <v>5371</v>
      </c>
      <c r="G13" s="91"/>
    </row>
    <row r="14" spans="1:7" ht="4.5" customHeight="1">
      <c r="A14" s="131"/>
      <c r="B14" s="133"/>
      <c r="C14" s="133"/>
      <c r="D14" s="133"/>
      <c r="E14" s="133"/>
      <c r="G14" s="91"/>
    </row>
    <row r="15" spans="1:7" ht="21.75" customHeight="1">
      <c r="A15" s="65" t="s">
        <v>143</v>
      </c>
      <c r="B15" s="63"/>
      <c r="C15" s="63"/>
      <c r="D15" s="63"/>
      <c r="E15" s="63"/>
      <c r="G15" s="91"/>
    </row>
    <row r="16" spans="1:7" ht="21.75" customHeight="1">
      <c r="A16" s="66" t="s">
        <v>144</v>
      </c>
      <c r="B16" s="67"/>
      <c r="C16" s="67"/>
      <c r="D16" s="67"/>
      <c r="E16" s="67"/>
      <c r="G16" s="91"/>
    </row>
    <row r="17" spans="1:7" ht="21.75" customHeight="1">
      <c r="A17" s="66" t="s">
        <v>43</v>
      </c>
      <c r="B17" s="64">
        <v>0</v>
      </c>
      <c r="C17" s="64">
        <v>303</v>
      </c>
      <c r="D17" s="64">
        <v>303</v>
      </c>
      <c r="E17" s="64"/>
      <c r="F17" s="74"/>
      <c r="G17" s="91"/>
    </row>
    <row r="18" spans="1:7" ht="21.75" customHeight="1">
      <c r="A18" s="68" t="s">
        <v>44</v>
      </c>
      <c r="B18" s="64">
        <v>6632</v>
      </c>
      <c r="C18" s="64">
        <v>1261</v>
      </c>
      <c r="D18" s="64"/>
      <c r="E18" s="64">
        <f>B18-C18</f>
        <v>5371</v>
      </c>
      <c r="F18" s="74"/>
      <c r="G18" s="91"/>
    </row>
    <row r="19" spans="1:7" ht="21.75" customHeight="1">
      <c r="A19" s="68" t="s">
        <v>45</v>
      </c>
      <c r="B19" s="64"/>
      <c r="C19" s="64"/>
      <c r="D19" s="64"/>
      <c r="E19" s="64"/>
      <c r="F19" s="74"/>
      <c r="G19" s="91"/>
    </row>
    <row r="20" spans="1:7" ht="21.75" customHeight="1">
      <c r="A20" s="68" t="s">
        <v>145</v>
      </c>
      <c r="B20" s="64"/>
      <c r="C20" s="64"/>
      <c r="D20" s="64"/>
      <c r="E20" s="64"/>
      <c r="F20" s="74"/>
      <c r="G20" s="91"/>
    </row>
    <row r="21" spans="1:7" ht="21.75" customHeight="1">
      <c r="A21" s="68" t="s">
        <v>146</v>
      </c>
      <c r="B21" s="64"/>
      <c r="C21" s="64"/>
      <c r="D21" s="64"/>
      <c r="E21" s="64"/>
      <c r="F21" s="74"/>
      <c r="G21" s="91"/>
    </row>
    <row r="22" spans="1:7" ht="10.5" customHeight="1">
      <c r="A22" s="114"/>
      <c r="B22" s="115"/>
      <c r="C22" s="115"/>
      <c r="D22" s="115"/>
      <c r="E22" s="116"/>
      <c r="F22" s="74"/>
      <c r="G22" s="91"/>
    </row>
    <row r="23" spans="1:7" ht="21.75" customHeight="1">
      <c r="A23" s="107" t="s">
        <v>64</v>
      </c>
      <c r="B23" s="108">
        <f>SUM(B24:B30)</f>
        <v>201173</v>
      </c>
      <c r="C23" s="108">
        <f>SUM(C24:C30)</f>
        <v>175976</v>
      </c>
      <c r="D23" s="108">
        <f>SUM(D24:D30)</f>
        <v>4129</v>
      </c>
      <c r="E23" s="108">
        <f>SUM(E24:E30)</f>
        <v>29326</v>
      </c>
      <c r="F23" s="74"/>
      <c r="G23" s="91"/>
    </row>
    <row r="24" spans="1:7" ht="21.75" customHeight="1">
      <c r="A24" s="68" t="s">
        <v>161</v>
      </c>
      <c r="B24" s="64">
        <v>5140</v>
      </c>
      <c r="C24" s="64">
        <v>9269</v>
      </c>
      <c r="D24" s="64">
        <f>C24-B24</f>
        <v>4129</v>
      </c>
      <c r="E24" s="64"/>
      <c r="F24" s="74"/>
      <c r="G24" s="91"/>
    </row>
    <row r="25" spans="1:7" ht="21.75" customHeight="1">
      <c r="A25" s="68" t="s">
        <v>147</v>
      </c>
      <c r="B25" s="64">
        <v>132367</v>
      </c>
      <c r="C25" s="64">
        <v>108444</v>
      </c>
      <c r="D25" s="101"/>
      <c r="E25" s="64">
        <f>B25-C25</f>
        <v>23923</v>
      </c>
      <c r="F25" s="74"/>
      <c r="G25" s="91"/>
    </row>
    <row r="26" spans="1:7" ht="21.75" customHeight="1">
      <c r="A26" s="68" t="s">
        <v>148</v>
      </c>
      <c r="B26" s="64">
        <v>53397</v>
      </c>
      <c r="C26" s="64">
        <v>51836</v>
      </c>
      <c r="D26" s="64"/>
      <c r="E26" s="64">
        <f>B26-C26</f>
        <v>1561</v>
      </c>
      <c r="F26" s="74"/>
      <c r="G26" s="91"/>
    </row>
    <row r="27" spans="1:7" ht="21.75" customHeight="1">
      <c r="A27" s="68" t="s">
        <v>65</v>
      </c>
      <c r="B27" s="64"/>
      <c r="C27" s="64"/>
      <c r="D27" s="64"/>
      <c r="E27" s="64"/>
      <c r="F27" s="74"/>
      <c r="G27" s="91"/>
    </row>
    <row r="28" spans="1:7" ht="21.75" customHeight="1">
      <c r="A28" s="68" t="s">
        <v>149</v>
      </c>
      <c r="B28" s="64">
        <v>10269</v>
      </c>
      <c r="C28" s="64">
        <v>6427</v>
      </c>
      <c r="D28" s="64"/>
      <c r="E28" s="64">
        <f>B28-C28</f>
        <v>3842</v>
      </c>
      <c r="F28" s="74"/>
      <c r="G28" s="91"/>
    </row>
    <row r="29" spans="1:7" ht="21.75" customHeight="1">
      <c r="A29" s="68" t="s">
        <v>66</v>
      </c>
      <c r="B29" s="64"/>
      <c r="C29" s="64"/>
      <c r="D29" s="64"/>
      <c r="E29" s="64"/>
      <c r="F29" s="74"/>
      <c r="G29" s="91"/>
    </row>
    <row r="30" spans="1:7" ht="21.75" customHeight="1">
      <c r="A30" s="68" t="s">
        <v>150</v>
      </c>
      <c r="B30" s="64"/>
      <c r="C30" s="64"/>
      <c r="D30" s="64"/>
      <c r="E30" s="64"/>
      <c r="F30" s="74"/>
      <c r="G30" s="91"/>
    </row>
    <row r="31" spans="1:7" ht="12.75" customHeight="1">
      <c r="A31" s="114"/>
      <c r="B31" s="115"/>
      <c r="C31" s="115"/>
      <c r="D31" s="115"/>
      <c r="E31" s="116"/>
      <c r="F31" s="74"/>
      <c r="G31" s="91"/>
    </row>
    <row r="32" spans="1:7" ht="21.75" customHeight="1">
      <c r="A32" s="134" t="s">
        <v>67</v>
      </c>
      <c r="B32" s="132">
        <f>SUM(B34:B41)</f>
        <v>642</v>
      </c>
      <c r="C32" s="132">
        <f>SUM(C34:C41)</f>
        <v>442</v>
      </c>
      <c r="D32" s="132">
        <f>SUM(D34:D41)</f>
        <v>0</v>
      </c>
      <c r="E32" s="132">
        <f>SUM(E34:E41)</f>
        <v>200</v>
      </c>
      <c r="F32" s="74"/>
      <c r="G32" s="91"/>
    </row>
    <row r="33" spans="1:7" ht="6.75" customHeight="1">
      <c r="A33" s="131"/>
      <c r="B33" s="133"/>
      <c r="C33" s="133"/>
      <c r="D33" s="133"/>
      <c r="E33" s="133"/>
      <c r="F33" s="74"/>
      <c r="G33" s="91"/>
    </row>
    <row r="34" spans="1:7" ht="21.75" customHeight="1">
      <c r="A34" s="69" t="s">
        <v>68</v>
      </c>
      <c r="B34" s="64"/>
      <c r="C34" s="64"/>
      <c r="D34" s="64"/>
      <c r="E34" s="64"/>
      <c r="F34" s="74"/>
      <c r="G34" s="91"/>
    </row>
    <row r="35" spans="1:7" ht="21.75" customHeight="1">
      <c r="A35" s="70" t="s">
        <v>69</v>
      </c>
      <c r="B35" s="71"/>
      <c r="C35" s="71"/>
      <c r="D35" s="71"/>
      <c r="E35" s="67"/>
      <c r="F35" s="74"/>
      <c r="G35" s="91"/>
    </row>
    <row r="36" spans="1:7" ht="21.75" customHeight="1">
      <c r="A36" s="72" t="s">
        <v>70</v>
      </c>
      <c r="B36" s="73"/>
      <c r="C36" s="73"/>
      <c r="D36" s="73"/>
      <c r="E36" s="64"/>
      <c r="F36" s="74"/>
      <c r="G36" s="91"/>
    </row>
    <row r="37" spans="1:7" ht="12.75" customHeight="1">
      <c r="A37" s="142" t="s">
        <v>71</v>
      </c>
      <c r="B37" s="135"/>
      <c r="C37" s="135"/>
      <c r="D37" s="135"/>
      <c r="E37" s="135"/>
      <c r="F37" s="74"/>
      <c r="G37" s="91"/>
    </row>
    <row r="38" spans="1:7" ht="9" customHeight="1">
      <c r="A38" s="143"/>
      <c r="B38" s="136"/>
      <c r="C38" s="136"/>
      <c r="D38" s="136"/>
      <c r="E38" s="136"/>
      <c r="F38" s="74"/>
      <c r="G38" s="91"/>
    </row>
    <row r="39" spans="1:7" ht="21.75" customHeight="1">
      <c r="A39" s="69" t="s">
        <v>151</v>
      </c>
      <c r="B39" s="64">
        <v>642</v>
      </c>
      <c r="C39" s="64">
        <v>442</v>
      </c>
      <c r="D39" s="64"/>
      <c r="E39" s="64">
        <f>B39-C39</f>
        <v>200</v>
      </c>
      <c r="F39" s="74"/>
      <c r="G39" s="91"/>
    </row>
    <row r="40" spans="1:7" ht="21.75" customHeight="1">
      <c r="A40" s="69" t="s">
        <v>162</v>
      </c>
      <c r="B40" s="64"/>
      <c r="C40" s="64"/>
      <c r="D40" s="64"/>
      <c r="E40" s="64"/>
      <c r="F40" s="74"/>
      <c r="G40" s="91"/>
    </row>
    <row r="41" spans="1:7" ht="21.75" customHeight="1">
      <c r="A41" s="69" t="s">
        <v>72</v>
      </c>
      <c r="B41" s="64"/>
      <c r="C41" s="64"/>
      <c r="D41" s="64"/>
      <c r="E41" s="64"/>
      <c r="F41" s="74"/>
      <c r="G41" s="91"/>
    </row>
    <row r="42" spans="1:7" ht="21.75" customHeight="1">
      <c r="A42" s="95"/>
      <c r="B42" s="96"/>
      <c r="C42" s="96"/>
      <c r="D42" s="96"/>
      <c r="E42" s="96"/>
      <c r="F42" s="74"/>
      <c r="G42" s="91"/>
    </row>
    <row r="43" spans="1:7" ht="9" customHeight="1">
      <c r="A43" s="95"/>
      <c r="B43" s="96"/>
      <c r="C43" s="96"/>
      <c r="D43" s="96"/>
      <c r="E43" s="96"/>
      <c r="F43" s="74"/>
      <c r="G43" s="91"/>
    </row>
    <row r="44" spans="1:7" ht="9" customHeight="1">
      <c r="A44" s="95"/>
      <c r="B44" s="96"/>
      <c r="C44" s="96"/>
      <c r="D44" s="96"/>
      <c r="E44" s="96"/>
      <c r="F44" s="74"/>
      <c r="G44" s="91"/>
    </row>
    <row r="45" spans="1:7" ht="7.5" customHeight="1">
      <c r="A45" s="74"/>
      <c r="B45" s="74"/>
      <c r="C45" s="74"/>
      <c r="D45" s="74"/>
      <c r="E45" s="74"/>
      <c r="F45" s="74"/>
      <c r="G45" s="91"/>
    </row>
    <row r="46" spans="1:7" ht="15" customHeight="1">
      <c r="A46" s="137">
        <v>2</v>
      </c>
      <c r="B46" s="137"/>
      <c r="C46" s="137"/>
      <c r="D46" s="137"/>
      <c r="E46" s="137"/>
      <c r="F46" s="74"/>
      <c r="G46" s="91"/>
    </row>
    <row r="47" spans="1:7" ht="0.75" customHeight="1">
      <c r="A47" s="75"/>
      <c r="B47" s="74"/>
      <c r="C47" s="74"/>
      <c r="D47" s="74"/>
      <c r="E47" s="74"/>
      <c r="F47" s="74"/>
      <c r="G47" s="91"/>
    </row>
    <row r="48" spans="1:7" ht="27" customHeight="1">
      <c r="A48" s="138" t="s">
        <v>0</v>
      </c>
      <c r="B48" s="123" t="s">
        <v>60</v>
      </c>
      <c r="C48" s="124"/>
      <c r="D48" s="140" t="s">
        <v>61</v>
      </c>
      <c r="E48" s="141"/>
      <c r="F48" s="74"/>
      <c r="G48" s="91"/>
    </row>
    <row r="49" spans="1:7" ht="32.25" customHeight="1">
      <c r="A49" s="139"/>
      <c r="B49" s="37" t="s">
        <v>210</v>
      </c>
      <c r="C49" s="38" t="s">
        <v>209</v>
      </c>
      <c r="D49" s="77" t="s">
        <v>36</v>
      </c>
      <c r="E49" s="76" t="s">
        <v>37</v>
      </c>
      <c r="F49" s="74"/>
      <c r="G49" s="91"/>
    </row>
    <row r="50" spans="1:7" ht="21.75" customHeight="1">
      <c r="A50" s="105" t="s">
        <v>73</v>
      </c>
      <c r="B50" s="106">
        <f>SUM(B52,B61,B73,B82)</f>
        <v>972670</v>
      </c>
      <c r="C50" s="108">
        <f>SUM(C52,C61,C73,C82)</f>
        <v>882425</v>
      </c>
      <c r="D50" s="108">
        <f>SUM(D52,D61,D73,D82)</f>
        <v>19191</v>
      </c>
      <c r="E50" s="108">
        <f>SUM(E52,E61,E73,E82)</f>
        <v>109436</v>
      </c>
      <c r="F50" s="74"/>
      <c r="G50" s="91"/>
    </row>
    <row r="51" spans="1:7" ht="10.5" customHeight="1">
      <c r="A51" s="114"/>
      <c r="B51" s="115"/>
      <c r="C51" s="115"/>
      <c r="D51" s="115"/>
      <c r="E51" s="116"/>
      <c r="F51" s="74"/>
      <c r="G51" s="91"/>
    </row>
    <row r="52" spans="1:7" ht="21.75" customHeight="1">
      <c r="A52" s="144" t="s">
        <v>74</v>
      </c>
      <c r="B52" s="132">
        <f>SUM(B54:B59)</f>
        <v>23841</v>
      </c>
      <c r="C52" s="132">
        <f>SUM(C54:C59)</f>
        <v>14165</v>
      </c>
      <c r="D52" s="132">
        <f>SUM(D54:D59)</f>
        <v>0</v>
      </c>
      <c r="E52" s="132">
        <f>SUM(E54:E59)</f>
        <v>9676</v>
      </c>
      <c r="F52" s="74"/>
      <c r="G52" s="91"/>
    </row>
    <row r="53" spans="1:7" ht="2.25" customHeight="1">
      <c r="A53" s="145"/>
      <c r="B53" s="133"/>
      <c r="C53" s="133"/>
      <c r="D53" s="133"/>
      <c r="E53" s="133"/>
      <c r="F53" s="74"/>
      <c r="G53" s="91"/>
    </row>
    <row r="54" spans="1:7" ht="21.75" customHeight="1">
      <c r="A54" s="69" t="s">
        <v>75</v>
      </c>
      <c r="B54" s="64">
        <v>23774</v>
      </c>
      <c r="C54" s="64">
        <v>14145</v>
      </c>
      <c r="D54" s="64"/>
      <c r="E54" s="78">
        <f>B54-C54</f>
        <v>9629</v>
      </c>
      <c r="F54" s="74"/>
      <c r="G54" s="91"/>
    </row>
    <row r="55" spans="1:7" ht="21.75" customHeight="1">
      <c r="A55" s="69" t="s">
        <v>163</v>
      </c>
      <c r="B55" s="64"/>
      <c r="C55" s="64"/>
      <c r="D55" s="64"/>
      <c r="E55" s="64"/>
      <c r="F55" s="74"/>
      <c r="G55" s="91"/>
    </row>
    <row r="56" spans="1:7" ht="21.75" customHeight="1">
      <c r="A56" s="69" t="s">
        <v>164</v>
      </c>
      <c r="B56" s="64"/>
      <c r="C56" s="64"/>
      <c r="D56" s="64"/>
      <c r="E56" s="79"/>
      <c r="F56" s="74"/>
      <c r="G56" s="91"/>
    </row>
    <row r="57" spans="1:7" ht="21.75" customHeight="1">
      <c r="A57" s="69" t="s">
        <v>76</v>
      </c>
      <c r="B57" s="64"/>
      <c r="C57" s="64"/>
      <c r="D57" s="64"/>
      <c r="E57" s="79"/>
      <c r="F57" s="74"/>
      <c r="G57" s="91"/>
    </row>
    <row r="58" spans="1:7" ht="21.75" customHeight="1">
      <c r="A58" s="69" t="s">
        <v>77</v>
      </c>
      <c r="B58" s="64">
        <v>67</v>
      </c>
      <c r="C58" s="64">
        <v>20</v>
      </c>
      <c r="D58" s="64"/>
      <c r="E58" s="64">
        <f>B58-C58</f>
        <v>47</v>
      </c>
      <c r="F58" s="74"/>
      <c r="G58" s="91"/>
    </row>
    <row r="59" spans="1:7" ht="21.75" customHeight="1">
      <c r="A59" s="69" t="s">
        <v>165</v>
      </c>
      <c r="B59" s="64"/>
      <c r="C59" s="98"/>
      <c r="D59" s="64"/>
      <c r="E59" s="79"/>
      <c r="F59" s="74"/>
      <c r="G59" s="91"/>
    </row>
    <row r="60" spans="1:7" ht="12.75" customHeight="1">
      <c r="A60" s="114"/>
      <c r="B60" s="115"/>
      <c r="C60" s="115"/>
      <c r="D60" s="115"/>
      <c r="E60" s="116"/>
      <c r="F60" s="74"/>
      <c r="G60" s="91"/>
    </row>
    <row r="61" spans="1:8" ht="21.75" customHeight="1">
      <c r="A61" s="146" t="s">
        <v>78</v>
      </c>
      <c r="B61" s="132">
        <f>SUM(B63:B71)</f>
        <v>795522</v>
      </c>
      <c r="C61" s="132">
        <f>SUM(C63:C71)</f>
        <v>797382</v>
      </c>
      <c r="D61" s="132">
        <f>SUM(D63:D71)</f>
        <v>19191</v>
      </c>
      <c r="E61" s="132">
        <f>SUM(E63:E71)</f>
        <v>17331</v>
      </c>
      <c r="F61" s="74"/>
      <c r="G61" s="91"/>
      <c r="H61" s="74"/>
    </row>
    <row r="62" spans="1:7" ht="2.25" customHeight="1">
      <c r="A62" s="143"/>
      <c r="B62" s="133"/>
      <c r="C62" s="133"/>
      <c r="D62" s="133"/>
      <c r="E62" s="133"/>
      <c r="F62" s="74"/>
      <c r="G62" s="91"/>
    </row>
    <row r="63" spans="1:7" ht="21.75" customHeight="1">
      <c r="A63" s="151" t="s">
        <v>159</v>
      </c>
      <c r="B63" s="153">
        <v>728414</v>
      </c>
      <c r="C63" s="153">
        <v>747115</v>
      </c>
      <c r="D63" s="135">
        <f>C63-B63</f>
        <v>18701</v>
      </c>
      <c r="E63" s="147"/>
      <c r="F63" s="74"/>
      <c r="G63" s="91"/>
    </row>
    <row r="64" spans="1:7" ht="3.75" customHeight="1">
      <c r="A64" s="152"/>
      <c r="B64" s="154"/>
      <c r="C64" s="154"/>
      <c r="D64" s="136"/>
      <c r="E64" s="136"/>
      <c r="F64" s="74"/>
      <c r="G64" s="91"/>
    </row>
    <row r="65" spans="1:7" ht="21.75" customHeight="1">
      <c r="A65" s="69" t="s">
        <v>160</v>
      </c>
      <c r="B65" s="64">
        <v>8800</v>
      </c>
      <c r="C65" s="64">
        <v>9290</v>
      </c>
      <c r="D65" s="64">
        <f>C65-B65</f>
        <v>490</v>
      </c>
      <c r="E65" s="64"/>
      <c r="G65" s="91"/>
    </row>
    <row r="66" spans="1:7" ht="30" customHeight="1">
      <c r="A66" s="69" t="s">
        <v>194</v>
      </c>
      <c r="B66" s="64"/>
      <c r="C66" s="64"/>
      <c r="D66" s="64"/>
      <c r="E66" s="64">
        <f>B66-C66</f>
        <v>0</v>
      </c>
      <c r="G66" s="91"/>
    </row>
    <row r="67" spans="1:7" ht="27.75" customHeight="1">
      <c r="A67" s="148" t="s">
        <v>195</v>
      </c>
      <c r="B67" s="150"/>
      <c r="C67" s="150"/>
      <c r="D67" s="150"/>
      <c r="E67" s="150"/>
      <c r="G67" s="91"/>
    </row>
    <row r="68" spans="1:7" ht="21.75" customHeight="1" hidden="1">
      <c r="A68" s="149"/>
      <c r="B68" s="150"/>
      <c r="C68" s="150"/>
      <c r="D68" s="150"/>
      <c r="E68" s="150"/>
      <c r="G68" s="91"/>
    </row>
    <row r="69" spans="1:7" ht="2.25" customHeight="1" hidden="1">
      <c r="A69" s="149"/>
      <c r="B69" s="150"/>
      <c r="C69" s="150"/>
      <c r="D69" s="150"/>
      <c r="E69" s="150"/>
      <c r="G69" s="91"/>
    </row>
    <row r="70" spans="1:7" ht="21.75" customHeight="1">
      <c r="A70" s="72" t="s">
        <v>196</v>
      </c>
      <c r="B70" s="67"/>
      <c r="C70" s="67"/>
      <c r="D70" s="67"/>
      <c r="E70" s="67"/>
      <c r="G70" s="91"/>
    </row>
    <row r="71" spans="1:8" ht="21.75" customHeight="1">
      <c r="A71" s="69" t="s">
        <v>197</v>
      </c>
      <c r="B71" s="98">
        <v>58308</v>
      </c>
      <c r="C71" s="98">
        <v>40977</v>
      </c>
      <c r="D71" s="64"/>
      <c r="E71" s="64">
        <f>B71-C71</f>
        <v>17331</v>
      </c>
      <c r="F71" s="74"/>
      <c r="G71" s="91"/>
      <c r="H71" s="74"/>
    </row>
    <row r="72" spans="1:7" ht="9.75" customHeight="1">
      <c r="A72" s="114"/>
      <c r="B72" s="115"/>
      <c r="C72" s="115"/>
      <c r="D72" s="115"/>
      <c r="E72" s="116"/>
      <c r="G72" s="91"/>
    </row>
    <row r="73" spans="1:7" ht="21.75" customHeight="1">
      <c r="A73" s="158" t="s">
        <v>79</v>
      </c>
      <c r="B73" s="157"/>
      <c r="C73" s="157"/>
      <c r="D73" s="157"/>
      <c r="E73" s="157"/>
      <c r="G73" s="91"/>
    </row>
    <row r="74" spans="1:7" ht="3" customHeight="1">
      <c r="A74" s="159"/>
      <c r="B74" s="157"/>
      <c r="C74" s="157"/>
      <c r="D74" s="157"/>
      <c r="E74" s="157"/>
      <c r="G74" s="91"/>
    </row>
    <row r="75" spans="1:7" ht="21.75" customHeight="1">
      <c r="A75" s="69" t="s">
        <v>166</v>
      </c>
      <c r="B75" s="79"/>
      <c r="C75" s="79"/>
      <c r="D75" s="79"/>
      <c r="E75" s="79"/>
      <c r="G75" s="91"/>
    </row>
    <row r="76" spans="1:7" ht="21.75" customHeight="1">
      <c r="A76" s="69" t="s">
        <v>198</v>
      </c>
      <c r="B76" s="79"/>
      <c r="C76" s="79"/>
      <c r="D76" s="79"/>
      <c r="E76" s="79"/>
      <c r="G76" s="91"/>
    </row>
    <row r="77" spans="1:7" ht="21.75" customHeight="1">
      <c r="A77" s="69" t="s">
        <v>199</v>
      </c>
      <c r="B77" s="79"/>
      <c r="C77" s="79"/>
      <c r="D77" s="79"/>
      <c r="E77" s="79"/>
      <c r="G77" s="91"/>
    </row>
    <row r="78" spans="1:7" ht="21.75" customHeight="1">
      <c r="A78" s="69" t="s">
        <v>200</v>
      </c>
      <c r="B78" s="79"/>
      <c r="C78" s="79"/>
      <c r="D78" s="79"/>
      <c r="E78" s="79"/>
      <c r="G78" s="91"/>
    </row>
    <row r="79" spans="1:7" ht="21.75" customHeight="1">
      <c r="A79" s="142" t="s">
        <v>201</v>
      </c>
      <c r="B79" s="155"/>
      <c r="C79" s="155"/>
      <c r="D79" s="155"/>
      <c r="E79" s="155"/>
      <c r="G79" s="91"/>
    </row>
    <row r="80" spans="1:7" ht="2.25" customHeight="1">
      <c r="A80" s="143"/>
      <c r="B80" s="156"/>
      <c r="C80" s="156"/>
      <c r="D80" s="156"/>
      <c r="E80" s="156"/>
      <c r="G80" s="91"/>
    </row>
    <row r="81" spans="1:7" ht="8.25" customHeight="1">
      <c r="A81" s="114"/>
      <c r="B81" s="115"/>
      <c r="C81" s="115"/>
      <c r="D81" s="115"/>
      <c r="E81" s="116"/>
      <c r="G81" s="91"/>
    </row>
    <row r="82" spans="1:7" ht="21.75" customHeight="1">
      <c r="A82" s="80" t="s">
        <v>80</v>
      </c>
      <c r="B82" s="81">
        <f>SUM(B83:B84)</f>
        <v>153307</v>
      </c>
      <c r="C82" s="81">
        <f>SUM(C83:C84)</f>
        <v>70878</v>
      </c>
      <c r="D82" s="81">
        <f>SUM(D83:D84)</f>
        <v>0</v>
      </c>
      <c r="E82" s="81">
        <f>SUM(E83:E84)</f>
        <v>82429</v>
      </c>
      <c r="F82" s="74"/>
      <c r="G82" s="91"/>
    </row>
    <row r="83" spans="1:8" ht="21.75" customHeight="1">
      <c r="A83" s="69" t="s">
        <v>81</v>
      </c>
      <c r="B83" s="64">
        <v>3626</v>
      </c>
      <c r="C83" s="64">
        <v>3292</v>
      </c>
      <c r="D83" s="64"/>
      <c r="E83" s="64">
        <f>B83-C83</f>
        <v>334</v>
      </c>
      <c r="G83" s="91"/>
      <c r="H83" s="74"/>
    </row>
    <row r="84" spans="1:7" ht="21.75" customHeight="1">
      <c r="A84" s="69" t="s">
        <v>82</v>
      </c>
      <c r="B84" s="64">
        <v>149681</v>
      </c>
      <c r="C84" s="64">
        <v>67586</v>
      </c>
      <c r="D84" s="64"/>
      <c r="E84" s="64">
        <f>B84-C84</f>
        <v>82095</v>
      </c>
      <c r="G84" s="91"/>
    </row>
    <row r="85" spans="1:7" ht="11.25" customHeight="1">
      <c r="A85" s="114"/>
      <c r="B85" s="115"/>
      <c r="C85" s="115"/>
      <c r="D85" s="115"/>
      <c r="E85" s="116"/>
      <c r="G85" s="91"/>
    </row>
    <row r="86" spans="1:7" ht="21.75" customHeight="1">
      <c r="A86" s="80" t="s">
        <v>152</v>
      </c>
      <c r="B86" s="81">
        <f>SUM(B87:B89)</f>
        <v>8896</v>
      </c>
      <c r="C86" s="81">
        <f>SUM(C87:C89)</f>
        <v>10872</v>
      </c>
      <c r="D86" s="81">
        <f>SUM(D87:D89)</f>
        <v>1984</v>
      </c>
      <c r="E86" s="81">
        <f>SUM(E87:E89)</f>
        <v>8</v>
      </c>
      <c r="G86" s="91"/>
    </row>
    <row r="87" spans="1:7" ht="21.75" customHeight="1">
      <c r="A87" s="69" t="s">
        <v>83</v>
      </c>
      <c r="B87" s="64">
        <v>8</v>
      </c>
      <c r="C87" s="64">
        <v>0</v>
      </c>
      <c r="D87" s="64"/>
      <c r="E87" s="64">
        <f>B87-C87</f>
        <v>8</v>
      </c>
      <c r="F87" s="74"/>
      <c r="G87" s="91"/>
    </row>
    <row r="88" spans="1:7" ht="21.75" customHeight="1">
      <c r="A88" s="69" t="s">
        <v>167</v>
      </c>
      <c r="B88" s="64">
        <v>8888</v>
      </c>
      <c r="C88" s="64">
        <v>10872</v>
      </c>
      <c r="D88" s="64">
        <f>C88-B88</f>
        <v>1984</v>
      </c>
      <c r="E88" s="64"/>
      <c r="G88" s="91"/>
    </row>
    <row r="89" spans="1:7" ht="21.75" customHeight="1">
      <c r="A89" s="69" t="s">
        <v>84</v>
      </c>
      <c r="B89" s="64"/>
      <c r="C89" s="64"/>
      <c r="D89" s="64"/>
      <c r="E89" s="64"/>
      <c r="G89" s="91"/>
    </row>
    <row r="90" spans="1:7" ht="12.75" customHeight="1">
      <c r="A90" s="114"/>
      <c r="B90" s="115"/>
      <c r="C90" s="115"/>
      <c r="D90" s="115"/>
      <c r="E90" s="116"/>
      <c r="G90" s="91"/>
    </row>
    <row r="91" spans="1:7" ht="30.75" customHeight="1">
      <c r="A91" s="80" t="s">
        <v>153</v>
      </c>
      <c r="B91" s="81">
        <f>SUM(B86,B50,B10)</f>
        <v>1190013</v>
      </c>
      <c r="C91" s="81">
        <f>SUM(C86,C50,C10)</f>
        <v>1071279</v>
      </c>
      <c r="D91" s="64"/>
      <c r="E91" s="86">
        <f>B91-C91</f>
        <v>118734</v>
      </c>
      <c r="G91" s="91"/>
    </row>
    <row r="92" ht="12.75">
      <c r="C92" s="74"/>
    </row>
    <row r="93" ht="12.75">
      <c r="C93" s="74"/>
    </row>
    <row r="94" ht="12.75">
      <c r="C94" s="74"/>
    </row>
    <row r="95" ht="12.75">
      <c r="C95" s="74"/>
    </row>
    <row r="96" ht="12.75">
      <c r="B96" s="74"/>
    </row>
  </sheetData>
  <sheetProtection/>
  <mergeCells count="67">
    <mergeCell ref="A72:E72"/>
    <mergeCell ref="E73:E74"/>
    <mergeCell ref="A73:A74"/>
    <mergeCell ref="B73:B74"/>
    <mergeCell ref="C73:C74"/>
    <mergeCell ref="D73:D74"/>
    <mergeCell ref="A90:E90"/>
    <mergeCell ref="A79:A80"/>
    <mergeCell ref="B79:B80"/>
    <mergeCell ref="C79:C80"/>
    <mergeCell ref="D79:D80"/>
    <mergeCell ref="E79:E80"/>
    <mergeCell ref="A81:E81"/>
    <mergeCell ref="A85:E85"/>
    <mergeCell ref="A67:A69"/>
    <mergeCell ref="B67:B69"/>
    <mergeCell ref="C67:C69"/>
    <mergeCell ref="D67:D69"/>
    <mergeCell ref="E67:E69"/>
    <mergeCell ref="A63:A64"/>
    <mergeCell ref="B63:B64"/>
    <mergeCell ref="C63:C64"/>
    <mergeCell ref="D63:D64"/>
    <mergeCell ref="A61:A62"/>
    <mergeCell ref="B61:B62"/>
    <mergeCell ref="C61:C62"/>
    <mergeCell ref="D61:D62"/>
    <mergeCell ref="E61:E62"/>
    <mergeCell ref="E63:E64"/>
    <mergeCell ref="A60:E60"/>
    <mergeCell ref="A51:E51"/>
    <mergeCell ref="A52:A53"/>
    <mergeCell ref="B52:B53"/>
    <mergeCell ref="C52:C53"/>
    <mergeCell ref="D52:D53"/>
    <mergeCell ref="E52:E53"/>
    <mergeCell ref="C37:C38"/>
    <mergeCell ref="D37:D38"/>
    <mergeCell ref="E37:E38"/>
    <mergeCell ref="A46:E46"/>
    <mergeCell ref="A48:A49"/>
    <mergeCell ref="B48:C48"/>
    <mergeCell ref="D48:E48"/>
    <mergeCell ref="A37:A38"/>
    <mergeCell ref="B37:B38"/>
    <mergeCell ref="C32:C33"/>
    <mergeCell ref="D32:D33"/>
    <mergeCell ref="E32:E33"/>
    <mergeCell ref="A31:E31"/>
    <mergeCell ref="A32:A33"/>
    <mergeCell ref="B32:B33"/>
    <mergeCell ref="A12:E12"/>
    <mergeCell ref="A13:A14"/>
    <mergeCell ref="B13:B14"/>
    <mergeCell ref="C13:C14"/>
    <mergeCell ref="D13:D14"/>
    <mergeCell ref="E13:E14"/>
    <mergeCell ref="A22:E22"/>
    <mergeCell ref="D10:D11"/>
    <mergeCell ref="A4:E4"/>
    <mergeCell ref="A8:A9"/>
    <mergeCell ref="B8:C8"/>
    <mergeCell ref="D8:E8"/>
    <mergeCell ref="E10:E11"/>
    <mergeCell ref="A10:A11"/>
    <mergeCell ref="B10:B11"/>
    <mergeCell ref="C10:C11"/>
  </mergeCells>
  <printOptions/>
  <pageMargins left="0.3937007874015748" right="0.3937007874015748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6"/>
  <sheetViews>
    <sheetView zoomScalePageLayoutView="0" workbookViewId="0" topLeftCell="B10">
      <selection activeCell="I15" sqref="I15"/>
    </sheetView>
  </sheetViews>
  <sheetFormatPr defaultColWidth="9.00390625" defaultRowHeight="12.75"/>
  <cols>
    <col min="1" max="1" width="2.375" style="0" hidden="1" customWidth="1"/>
    <col min="2" max="2" width="27.375" style="0" customWidth="1"/>
    <col min="3" max="3" width="15.00390625" style="0" customWidth="1"/>
    <col min="4" max="4" width="14.375" style="0" customWidth="1"/>
    <col min="5" max="5" width="15.375" style="0" customWidth="1"/>
    <col min="6" max="6" width="15.625" style="0" customWidth="1"/>
    <col min="8" max="8" width="11.125" style="0" bestFit="1" customWidth="1"/>
  </cols>
  <sheetData>
    <row r="2" ht="12.75">
      <c r="F2" s="22" t="s">
        <v>185</v>
      </c>
    </row>
    <row r="4" spans="2:7" ht="15.75">
      <c r="B4" s="161" t="s">
        <v>183</v>
      </c>
      <c r="C4" s="120"/>
      <c r="D4" s="120"/>
      <c r="E4" s="120"/>
      <c r="F4" s="120"/>
      <c r="G4" s="1"/>
    </row>
    <row r="5" spans="3:7" ht="18">
      <c r="C5" s="5"/>
      <c r="D5" s="1"/>
      <c r="E5" s="1"/>
      <c r="F5" s="1"/>
      <c r="G5" s="1"/>
    </row>
    <row r="6" spans="3:7" ht="18">
      <c r="C6" s="5"/>
      <c r="D6" s="1"/>
      <c r="E6" s="1"/>
      <c r="F6" s="1"/>
      <c r="G6" s="1"/>
    </row>
    <row r="8" spans="2:6" ht="21.75" customHeight="1">
      <c r="B8" s="160" t="s">
        <v>0</v>
      </c>
      <c r="C8" s="160">
        <v>2016</v>
      </c>
      <c r="D8" s="160"/>
      <c r="E8" s="160">
        <v>2017</v>
      </c>
      <c r="F8" s="160"/>
    </row>
    <row r="9" spans="2:6" ht="24" customHeight="1">
      <c r="B9" s="160"/>
      <c r="C9" s="13" t="s">
        <v>1</v>
      </c>
      <c r="D9" s="14" t="s">
        <v>2</v>
      </c>
      <c r="E9" s="13" t="s">
        <v>1</v>
      </c>
      <c r="F9" s="15" t="s">
        <v>2</v>
      </c>
    </row>
    <row r="10" spans="2:6" ht="24.75" customHeight="1">
      <c r="B10" s="18" t="s">
        <v>3</v>
      </c>
      <c r="C10" s="2"/>
      <c r="D10" s="3"/>
      <c r="E10" s="4"/>
      <c r="F10" s="2"/>
    </row>
    <row r="11" spans="2:8" ht="24.75" customHeight="1">
      <c r="B11" s="19" t="s">
        <v>4</v>
      </c>
      <c r="C11" s="16">
        <v>208447</v>
      </c>
      <c r="D11" s="113">
        <f>C11/$C$14*100</f>
        <v>17.516363266619777</v>
      </c>
      <c r="E11" s="16">
        <v>177982</v>
      </c>
      <c r="F11" s="113">
        <f>E11/$E$14*100</f>
        <v>16.613972643914423</v>
      </c>
      <c r="H11" s="3"/>
    </row>
    <row r="12" spans="2:8" ht="24.75" customHeight="1">
      <c r="B12" s="19" t="s">
        <v>5</v>
      </c>
      <c r="C12" s="16">
        <v>972670</v>
      </c>
      <c r="D12" s="113">
        <f>C12/$C$14*100</f>
        <v>81.73608187473582</v>
      </c>
      <c r="E12" s="16">
        <v>882425</v>
      </c>
      <c r="F12" s="113">
        <f>E12/$E$14*100</f>
        <v>82.37116568139578</v>
      </c>
      <c r="H12" s="3"/>
    </row>
    <row r="13" spans="2:8" ht="24.75" customHeight="1">
      <c r="B13" s="19" t="s">
        <v>6</v>
      </c>
      <c r="C13" s="16">
        <v>8896</v>
      </c>
      <c r="D13" s="113">
        <f>C13/$C$14*100</f>
        <v>0.7475548586444013</v>
      </c>
      <c r="E13" s="16">
        <v>10872</v>
      </c>
      <c r="F13" s="113">
        <f>E13/$E$14*100</f>
        <v>1.0148616746897867</v>
      </c>
      <c r="H13" s="3"/>
    </row>
    <row r="14" spans="2:8" ht="24.75" customHeight="1">
      <c r="B14" s="12" t="s">
        <v>7</v>
      </c>
      <c r="C14" s="23">
        <f>SUM(C11:C13)</f>
        <v>1190013</v>
      </c>
      <c r="D14" s="23">
        <f>SUM(D11:D13)</f>
        <v>100</v>
      </c>
      <c r="E14" s="23">
        <f>SUM(E11:E13)</f>
        <v>1071279</v>
      </c>
      <c r="F14" s="25">
        <v>100</v>
      </c>
      <c r="H14" s="3"/>
    </row>
    <row r="15" spans="2:6" ht="24.75" customHeight="1">
      <c r="B15" s="92"/>
      <c r="C15" s="93"/>
      <c r="D15" s="93"/>
      <c r="E15" s="93"/>
      <c r="F15" s="93"/>
    </row>
    <row r="16" spans="2:6" ht="15">
      <c r="B16" s="92"/>
      <c r="C16" s="93"/>
      <c r="D16" s="93"/>
      <c r="E16" s="93"/>
      <c r="F16" s="93"/>
    </row>
  </sheetData>
  <sheetProtection/>
  <mergeCells count="4">
    <mergeCell ref="B8:B9"/>
    <mergeCell ref="C8:D8"/>
    <mergeCell ref="E8:F8"/>
    <mergeCell ref="B4:F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80"/>
  <sheetViews>
    <sheetView zoomScalePageLayoutView="0" workbookViewId="0" topLeftCell="A55">
      <selection activeCell="C93" sqref="C93"/>
    </sheetView>
  </sheetViews>
  <sheetFormatPr defaultColWidth="9.00390625" defaultRowHeight="12.75"/>
  <cols>
    <col min="1" max="1" width="43.875" style="0" customWidth="1"/>
    <col min="2" max="2" width="11.625" style="0" customWidth="1"/>
    <col min="3" max="3" width="11.625" style="0" bestFit="1" customWidth="1"/>
    <col min="4" max="4" width="13.375" style="0" customWidth="1"/>
    <col min="5" max="5" width="12.625" style="0" customWidth="1"/>
    <col min="6" max="6" width="9.375" style="0" bestFit="1" customWidth="1"/>
    <col min="7" max="7" width="11.125" style="0" bestFit="1" customWidth="1"/>
  </cols>
  <sheetData>
    <row r="1" ht="3" customHeight="1"/>
    <row r="2" ht="15.75">
      <c r="E2" s="33" t="s">
        <v>85</v>
      </c>
    </row>
    <row r="3" ht="4.5" customHeight="1">
      <c r="A3" s="33"/>
    </row>
    <row r="4" ht="7.5" customHeight="1">
      <c r="A4" s="33"/>
    </row>
    <row r="5" spans="1:5" ht="15.75">
      <c r="A5" s="119" t="s">
        <v>86</v>
      </c>
      <c r="B5" s="120"/>
      <c r="C5" s="120"/>
      <c r="D5" s="120"/>
      <c r="E5" s="120"/>
    </row>
    <row r="6" ht="9.75" customHeight="1">
      <c r="A6" s="35"/>
    </row>
    <row r="7" spans="2:5" ht="11.25" customHeight="1">
      <c r="B7" s="94"/>
      <c r="D7" s="162" t="s">
        <v>38</v>
      </c>
      <c r="E7" s="163"/>
    </row>
    <row r="8" spans="1:5" ht="27" customHeight="1">
      <c r="A8" s="121" t="s">
        <v>0</v>
      </c>
      <c r="B8" s="123" t="s">
        <v>60</v>
      </c>
      <c r="C8" s="124"/>
      <c r="D8" s="123" t="s">
        <v>61</v>
      </c>
      <c r="E8" s="124"/>
    </row>
    <row r="9" spans="1:5" ht="31.5">
      <c r="A9" s="122"/>
      <c r="B9" s="37" t="s">
        <v>211</v>
      </c>
      <c r="C9" s="38" t="s">
        <v>212</v>
      </c>
      <c r="D9" s="37" t="s">
        <v>36</v>
      </c>
      <c r="E9" s="37" t="s">
        <v>37</v>
      </c>
    </row>
    <row r="10" spans="1:5" ht="25.5" customHeight="1">
      <c r="A10" s="109" t="s">
        <v>87</v>
      </c>
      <c r="B10" s="110">
        <f>SUM(B11:B18)</f>
        <v>272034</v>
      </c>
      <c r="C10" s="110">
        <f>SUM(C11:C18)</f>
        <v>272615</v>
      </c>
      <c r="D10" s="110">
        <f>SUM(D11:D18)</f>
        <v>1771</v>
      </c>
      <c r="E10" s="110">
        <f>SUM(E11:E18)</f>
        <v>1190</v>
      </c>
    </row>
    <row r="11" spans="1:7" ht="19.5" customHeight="1">
      <c r="A11" s="82" t="s">
        <v>88</v>
      </c>
      <c r="B11" s="83">
        <v>263320</v>
      </c>
      <c r="C11" s="83">
        <v>263320</v>
      </c>
      <c r="D11" s="64">
        <f>C11-B11</f>
        <v>0</v>
      </c>
      <c r="E11" s="83"/>
      <c r="G11" s="74"/>
    </row>
    <row r="12" spans="1:7" ht="19.5" customHeight="1">
      <c r="A12" s="82" t="s">
        <v>156</v>
      </c>
      <c r="B12" s="83"/>
      <c r="C12" s="83"/>
      <c r="D12" s="83"/>
      <c r="E12" s="83"/>
      <c r="G12" s="74"/>
    </row>
    <row r="13" spans="1:7" ht="20.25" customHeight="1">
      <c r="A13" s="82" t="s">
        <v>168</v>
      </c>
      <c r="B13" s="83"/>
      <c r="C13" s="83"/>
      <c r="D13" s="83"/>
      <c r="E13" s="83"/>
      <c r="G13" s="74"/>
    </row>
    <row r="14" spans="1:7" ht="19.5" customHeight="1">
      <c r="A14" s="82" t="s">
        <v>89</v>
      </c>
      <c r="B14" s="83"/>
      <c r="C14" s="83"/>
      <c r="D14" s="83"/>
      <c r="E14" s="83"/>
      <c r="G14" s="74"/>
    </row>
    <row r="15" spans="1:7" ht="20.25" customHeight="1">
      <c r="A15" s="82" t="s">
        <v>90</v>
      </c>
      <c r="B15" s="83">
        <v>6944</v>
      </c>
      <c r="C15" s="83">
        <v>8715</v>
      </c>
      <c r="D15" s="64">
        <f>C15-B15</f>
        <v>1771</v>
      </c>
      <c r="E15" s="83"/>
      <c r="G15" s="74"/>
    </row>
    <row r="16" spans="1:7" ht="21" customHeight="1">
      <c r="A16" s="82" t="s">
        <v>91</v>
      </c>
      <c r="B16" s="83">
        <v>0</v>
      </c>
      <c r="C16" s="83"/>
      <c r="D16" s="90"/>
      <c r="E16" s="83">
        <f>C16-B16</f>
        <v>0</v>
      </c>
      <c r="G16" s="74"/>
    </row>
    <row r="17" spans="1:7" ht="23.25" customHeight="1">
      <c r="A17" s="82" t="s">
        <v>92</v>
      </c>
      <c r="B17" s="83"/>
      <c r="C17" s="83"/>
      <c r="D17" s="90"/>
      <c r="E17" s="83"/>
      <c r="G17" s="74"/>
    </row>
    <row r="18" spans="1:7" ht="23.25" customHeight="1">
      <c r="A18" s="82" t="s">
        <v>202</v>
      </c>
      <c r="B18" s="83">
        <v>1770</v>
      </c>
      <c r="C18" s="83">
        <v>580</v>
      </c>
      <c r="D18" s="64"/>
      <c r="E18" s="83">
        <f>B18-C18</f>
        <v>1190</v>
      </c>
      <c r="F18" s="74"/>
      <c r="G18" s="74"/>
    </row>
    <row r="19" spans="1:7" ht="15.75">
      <c r="A19" s="164"/>
      <c r="B19" s="165"/>
      <c r="C19" s="165"/>
      <c r="D19" s="165"/>
      <c r="E19" s="166"/>
      <c r="G19" s="74"/>
    </row>
    <row r="20" spans="1:7" ht="25.5" customHeight="1">
      <c r="A20" s="85" t="s">
        <v>93</v>
      </c>
      <c r="B20" s="86">
        <f>SUM(B21:B23)</f>
        <v>0</v>
      </c>
      <c r="C20" s="86">
        <f>SUM(C21:C23)</f>
        <v>0</v>
      </c>
      <c r="D20" s="86">
        <f>SUM(D21:D23)</f>
        <v>0</v>
      </c>
      <c r="E20" s="86">
        <f>SUM(E21:E23)</f>
        <v>0</v>
      </c>
      <c r="G20" s="74"/>
    </row>
    <row r="21" spans="1:7" ht="24" customHeight="1">
      <c r="A21" s="82" t="s">
        <v>158</v>
      </c>
      <c r="B21" s="83"/>
      <c r="C21" s="83"/>
      <c r="D21" s="90"/>
      <c r="E21" s="83"/>
      <c r="G21" s="74"/>
    </row>
    <row r="22" spans="1:7" ht="24" customHeight="1">
      <c r="A22" s="82" t="s">
        <v>157</v>
      </c>
      <c r="B22" s="83">
        <v>0</v>
      </c>
      <c r="C22" s="83">
        <v>0</v>
      </c>
      <c r="D22" s="64"/>
      <c r="E22" s="83">
        <f>C22-B22</f>
        <v>0</v>
      </c>
      <c r="G22" s="74"/>
    </row>
    <row r="23" spans="1:7" ht="19.5" customHeight="1">
      <c r="A23" s="82" t="s">
        <v>94</v>
      </c>
      <c r="B23" s="83"/>
      <c r="C23" s="83"/>
      <c r="D23" s="83"/>
      <c r="E23" s="83"/>
      <c r="G23" s="74"/>
    </row>
    <row r="24" spans="1:7" ht="15.75">
      <c r="A24" s="164"/>
      <c r="B24" s="165"/>
      <c r="C24" s="165"/>
      <c r="D24" s="165"/>
      <c r="E24" s="166"/>
      <c r="G24" s="74"/>
    </row>
    <row r="25" spans="1:7" ht="28.5" customHeight="1">
      <c r="A25" s="85" t="s">
        <v>95</v>
      </c>
      <c r="B25" s="86">
        <f>SUM(B26,B33,B57)</f>
        <v>902114</v>
      </c>
      <c r="C25" s="86">
        <f>SUM(C26,C33,C57)</f>
        <v>784138</v>
      </c>
      <c r="D25" s="86">
        <f>SUM(D26,D33,D57)</f>
        <v>39654</v>
      </c>
      <c r="E25" s="86">
        <f>SUM(E26,E33,E57)</f>
        <v>157630</v>
      </c>
      <c r="G25" s="74"/>
    </row>
    <row r="26" spans="1:7" ht="12.75">
      <c r="A26" s="167" t="s">
        <v>96</v>
      </c>
      <c r="B26" s="169"/>
      <c r="C26" s="169"/>
      <c r="D26" s="169"/>
      <c r="E26" s="169"/>
      <c r="G26" s="74"/>
    </row>
    <row r="27" spans="1:7" ht="12.75">
      <c r="A27" s="168"/>
      <c r="B27" s="169"/>
      <c r="C27" s="169"/>
      <c r="D27" s="169"/>
      <c r="E27" s="169"/>
      <c r="G27" s="74"/>
    </row>
    <row r="28" spans="1:7" ht="24" customHeight="1">
      <c r="A28" s="88" t="s">
        <v>169</v>
      </c>
      <c r="B28" s="87"/>
      <c r="C28" s="87"/>
      <c r="D28" s="87"/>
      <c r="E28" s="87"/>
      <c r="G28" s="74"/>
    </row>
    <row r="29" spans="1:7" ht="12.75">
      <c r="A29" s="172" t="s">
        <v>170</v>
      </c>
      <c r="B29" s="170"/>
      <c r="C29" s="170"/>
      <c r="D29" s="170"/>
      <c r="E29" s="170"/>
      <c r="G29" s="74"/>
    </row>
    <row r="30" spans="1:7" ht="18" customHeight="1">
      <c r="A30" s="173"/>
      <c r="B30" s="171"/>
      <c r="C30" s="171"/>
      <c r="D30" s="171"/>
      <c r="E30" s="171"/>
      <c r="G30" s="74"/>
    </row>
    <row r="31" spans="1:7" ht="25.5" customHeight="1">
      <c r="A31" s="88" t="s">
        <v>171</v>
      </c>
      <c r="B31" s="84"/>
      <c r="C31" s="84"/>
      <c r="D31" s="84"/>
      <c r="E31" s="84"/>
      <c r="G31" s="74"/>
    </row>
    <row r="32" spans="1:7" ht="9.75" customHeight="1">
      <c r="A32" s="164"/>
      <c r="B32" s="165"/>
      <c r="C32" s="165"/>
      <c r="D32" s="165"/>
      <c r="E32" s="166"/>
      <c r="G32" s="74"/>
    </row>
    <row r="33" spans="1:7" ht="36.75" customHeight="1">
      <c r="A33" s="89" t="s">
        <v>154</v>
      </c>
      <c r="B33" s="86">
        <f>SUM(B34:B42)</f>
        <v>2961</v>
      </c>
      <c r="C33" s="86">
        <f>SUM(C34:C42)</f>
        <v>1649</v>
      </c>
      <c r="D33" s="86">
        <f>SUM(D34:D42)</f>
        <v>0</v>
      </c>
      <c r="E33" s="86">
        <f>SUM(E34:E42)</f>
        <v>1312</v>
      </c>
      <c r="G33" s="74"/>
    </row>
    <row r="34" spans="1:7" ht="21.75" customHeight="1">
      <c r="A34" s="82" t="s">
        <v>97</v>
      </c>
      <c r="B34" s="83"/>
      <c r="C34" s="83"/>
      <c r="D34" s="83"/>
      <c r="E34" s="83"/>
      <c r="G34" s="74"/>
    </row>
    <row r="35" spans="1:7" ht="21" customHeight="1">
      <c r="A35" s="82" t="s">
        <v>98</v>
      </c>
      <c r="B35" s="83"/>
      <c r="C35" s="83"/>
      <c r="D35" s="83"/>
      <c r="E35" s="83"/>
      <c r="G35" s="74"/>
    </row>
    <row r="36" spans="1:7" ht="21" customHeight="1">
      <c r="A36" s="82" t="s">
        <v>172</v>
      </c>
      <c r="B36" s="83"/>
      <c r="C36" s="83"/>
      <c r="D36" s="83"/>
      <c r="E36" s="83"/>
      <c r="G36" s="74"/>
    </row>
    <row r="37" spans="1:7" ht="20.25" customHeight="1">
      <c r="A37" s="82" t="s">
        <v>182</v>
      </c>
      <c r="B37" s="83"/>
      <c r="C37" s="83"/>
      <c r="D37" s="83"/>
      <c r="E37" s="83"/>
      <c r="G37" s="74"/>
    </row>
    <row r="38" spans="1:7" ht="18.75" customHeight="1">
      <c r="A38" s="82" t="s">
        <v>99</v>
      </c>
      <c r="B38" s="83"/>
      <c r="C38" s="83"/>
      <c r="D38" s="83"/>
      <c r="E38" s="83"/>
      <c r="G38" s="74"/>
    </row>
    <row r="39" spans="1:7" ht="22.5" customHeight="1">
      <c r="A39" s="82" t="s">
        <v>173</v>
      </c>
      <c r="B39" s="83"/>
      <c r="C39" s="83"/>
      <c r="D39" s="83"/>
      <c r="E39" s="83"/>
      <c r="G39" s="74"/>
    </row>
    <row r="40" spans="1:7" ht="12.75">
      <c r="A40" s="172" t="s">
        <v>174</v>
      </c>
      <c r="B40" s="170"/>
      <c r="C40" s="170"/>
      <c r="D40" s="170"/>
      <c r="E40" s="170"/>
      <c r="G40" s="74"/>
    </row>
    <row r="41" spans="1:7" ht="15" customHeight="1">
      <c r="A41" s="173"/>
      <c r="B41" s="171"/>
      <c r="C41" s="171"/>
      <c r="D41" s="171"/>
      <c r="E41" s="171"/>
      <c r="G41" s="74"/>
    </row>
    <row r="42" spans="1:7" ht="21.75" customHeight="1">
      <c r="A42" s="69" t="s">
        <v>175</v>
      </c>
      <c r="B42" s="64">
        <v>2961</v>
      </c>
      <c r="C42" s="64">
        <v>1649</v>
      </c>
      <c r="D42" s="64"/>
      <c r="E42" s="64">
        <f>B42-C42</f>
        <v>1312</v>
      </c>
      <c r="G42" s="74"/>
    </row>
    <row r="43" spans="1:7" ht="21.75" customHeight="1">
      <c r="A43" s="60"/>
      <c r="B43" s="61"/>
      <c r="C43" s="61"/>
      <c r="D43" s="61"/>
      <c r="E43" s="61"/>
      <c r="G43" s="74"/>
    </row>
    <row r="44" spans="1:7" ht="21.75" customHeight="1">
      <c r="A44" s="60"/>
      <c r="B44" s="61"/>
      <c r="C44" s="61"/>
      <c r="D44" s="61"/>
      <c r="E44" s="61"/>
      <c r="G44" s="74"/>
    </row>
    <row r="45" spans="1:7" ht="21.75" customHeight="1">
      <c r="A45" s="60"/>
      <c r="B45" s="61"/>
      <c r="C45" s="61"/>
      <c r="D45" s="61"/>
      <c r="E45" s="61"/>
      <c r="G45" s="74"/>
    </row>
    <row r="46" spans="1:7" ht="21.75" customHeight="1">
      <c r="A46" s="60"/>
      <c r="B46" s="61"/>
      <c r="C46" s="61"/>
      <c r="D46" s="61"/>
      <c r="E46" s="61"/>
      <c r="G46" s="74"/>
    </row>
    <row r="47" spans="1:7" ht="21.75" customHeight="1">
      <c r="A47" s="60"/>
      <c r="B47" s="61"/>
      <c r="C47" s="61"/>
      <c r="D47" s="61"/>
      <c r="E47" s="61"/>
      <c r="G47" s="74"/>
    </row>
    <row r="48" spans="1:7" ht="21.75" customHeight="1">
      <c r="A48" s="60"/>
      <c r="B48" s="61"/>
      <c r="C48" s="61"/>
      <c r="D48" s="61"/>
      <c r="E48" s="61"/>
      <c r="G48" s="74"/>
    </row>
    <row r="49" spans="1:7" ht="21.75" customHeight="1">
      <c r="A49" s="60"/>
      <c r="B49" s="61"/>
      <c r="C49" s="61"/>
      <c r="D49" s="61"/>
      <c r="E49" s="61"/>
      <c r="G49" s="74"/>
    </row>
    <row r="50" spans="1:7" ht="15.75">
      <c r="A50" s="48"/>
      <c r="G50" s="74"/>
    </row>
    <row r="51" spans="1:7" ht="6.75" customHeight="1">
      <c r="A51" s="48"/>
      <c r="G51" s="74"/>
    </row>
    <row r="52" spans="1:7" ht="12.75">
      <c r="A52" s="120">
        <v>2</v>
      </c>
      <c r="B52" s="120"/>
      <c r="C52" s="120"/>
      <c r="D52" s="120"/>
      <c r="E52" s="120"/>
      <c r="G52" s="74"/>
    </row>
    <row r="53" spans="1:7" ht="11.25" customHeight="1">
      <c r="A53" s="48"/>
      <c r="G53" s="74"/>
    </row>
    <row r="54" spans="1:7" ht="15.75" hidden="1">
      <c r="A54" s="48"/>
      <c r="G54" s="74"/>
    </row>
    <row r="55" spans="1:7" ht="24" customHeight="1">
      <c r="A55" s="121" t="s">
        <v>0</v>
      </c>
      <c r="B55" s="123" t="s">
        <v>60</v>
      </c>
      <c r="C55" s="124"/>
      <c r="D55" s="123" t="s">
        <v>61</v>
      </c>
      <c r="E55" s="124"/>
      <c r="G55" s="74"/>
    </row>
    <row r="56" spans="1:7" ht="31.5">
      <c r="A56" s="122"/>
      <c r="B56" s="37" t="s">
        <v>190</v>
      </c>
      <c r="C56" s="38" t="s">
        <v>189</v>
      </c>
      <c r="D56" s="37" t="s">
        <v>36</v>
      </c>
      <c r="E56" s="49" t="s">
        <v>37</v>
      </c>
      <c r="G56" s="74"/>
    </row>
    <row r="57" spans="1:7" ht="37.5" customHeight="1">
      <c r="A57" s="111" t="s">
        <v>188</v>
      </c>
      <c r="B57" s="112">
        <f>SUM(B58:B69)</f>
        <v>899153</v>
      </c>
      <c r="C57" s="112">
        <f>SUM(C58:C69)</f>
        <v>782489</v>
      </c>
      <c r="D57" s="112">
        <f>SUM(D58:D69)</f>
        <v>39654</v>
      </c>
      <c r="E57" s="112">
        <f>SUM(E58:E69)</f>
        <v>156318</v>
      </c>
      <c r="G57" s="74"/>
    </row>
    <row r="58" spans="1:7" ht="21.75" customHeight="1">
      <c r="A58" s="43" t="s">
        <v>100</v>
      </c>
      <c r="B58" s="64">
        <v>0</v>
      </c>
      <c r="C58" s="64">
        <v>0</v>
      </c>
      <c r="D58" s="64"/>
      <c r="E58" s="103">
        <f>SUM(C58)-B58</f>
        <v>0</v>
      </c>
      <c r="G58" s="74"/>
    </row>
    <row r="59" spans="1:7" ht="24" customHeight="1">
      <c r="A59" s="44" t="s">
        <v>101</v>
      </c>
      <c r="B59" s="71"/>
      <c r="C59" s="71"/>
      <c r="D59" s="67"/>
      <c r="E59" s="67"/>
      <c r="G59" s="74"/>
    </row>
    <row r="60" spans="1:7" ht="21" customHeight="1">
      <c r="A60" s="45" t="s">
        <v>102</v>
      </c>
      <c r="B60" s="73">
        <v>147866</v>
      </c>
      <c r="C60" s="73">
        <v>138288</v>
      </c>
      <c r="D60" s="64"/>
      <c r="E60" s="83">
        <f>B60-C60</f>
        <v>9578</v>
      </c>
      <c r="F60" s="91"/>
      <c r="G60" s="74"/>
    </row>
    <row r="61" spans="1:7" ht="25.5" customHeight="1">
      <c r="A61" s="43" t="s">
        <v>103</v>
      </c>
      <c r="B61" s="64">
        <v>329</v>
      </c>
      <c r="C61" s="64">
        <v>1365</v>
      </c>
      <c r="D61" s="64">
        <f>C61-B61</f>
        <v>1036</v>
      </c>
      <c r="E61" s="64"/>
      <c r="G61" s="74"/>
    </row>
    <row r="62" spans="1:7" ht="12.75" customHeight="1">
      <c r="A62" s="181" t="s">
        <v>176</v>
      </c>
      <c r="B62" s="174">
        <v>426661</v>
      </c>
      <c r="C62" s="174">
        <v>279921</v>
      </c>
      <c r="D62" s="176"/>
      <c r="E62" s="180">
        <f>B62-C62</f>
        <v>146740</v>
      </c>
      <c r="G62" s="74"/>
    </row>
    <row r="63" spans="1:7" ht="18" customHeight="1">
      <c r="A63" s="182"/>
      <c r="B63" s="175"/>
      <c r="C63" s="175"/>
      <c r="D63" s="177"/>
      <c r="E63" s="179"/>
      <c r="F63" s="91"/>
      <c r="G63" s="74"/>
    </row>
    <row r="64" spans="1:7" ht="21" customHeight="1">
      <c r="A64" s="43" t="s">
        <v>104</v>
      </c>
      <c r="B64" s="41"/>
      <c r="C64" s="41"/>
      <c r="D64" s="41"/>
      <c r="E64" s="41"/>
      <c r="G64" s="74"/>
    </row>
    <row r="65" spans="1:7" ht="12.75" customHeight="1">
      <c r="A65" s="181" t="s">
        <v>177</v>
      </c>
      <c r="B65" s="183"/>
      <c r="C65" s="183"/>
      <c r="D65" s="183"/>
      <c r="E65" s="183"/>
      <c r="G65" s="74"/>
    </row>
    <row r="66" spans="1:7" ht="15" customHeight="1">
      <c r="A66" s="182"/>
      <c r="B66" s="184"/>
      <c r="C66" s="184"/>
      <c r="D66" s="184"/>
      <c r="E66" s="184"/>
      <c r="G66" s="74"/>
    </row>
    <row r="67" spans="1:7" ht="12.75" customHeight="1">
      <c r="A67" s="181" t="s">
        <v>178</v>
      </c>
      <c r="B67" s="178"/>
      <c r="C67" s="178"/>
      <c r="D67" s="178"/>
      <c r="E67" s="178"/>
      <c r="G67" s="74"/>
    </row>
    <row r="68" spans="1:7" ht="15.75" customHeight="1">
      <c r="A68" s="182"/>
      <c r="B68" s="179"/>
      <c r="C68" s="179"/>
      <c r="D68" s="179"/>
      <c r="E68" s="179"/>
      <c r="G68" s="74"/>
    </row>
    <row r="69" spans="1:7" ht="23.25" customHeight="1">
      <c r="A69" s="43" t="s">
        <v>179</v>
      </c>
      <c r="B69" s="42">
        <v>324297</v>
      </c>
      <c r="C69" s="42">
        <v>362915</v>
      </c>
      <c r="D69" s="64">
        <f>C69-B69</f>
        <v>38618</v>
      </c>
      <c r="E69" s="83"/>
      <c r="F69" s="91"/>
      <c r="G69" s="74"/>
    </row>
    <row r="70" spans="1:7" ht="15.75">
      <c r="A70" s="127"/>
      <c r="B70" s="128"/>
      <c r="C70" s="128"/>
      <c r="D70" s="128"/>
      <c r="E70" s="129"/>
      <c r="G70" s="74"/>
    </row>
    <row r="71" spans="1:7" ht="22.5" customHeight="1">
      <c r="A71" s="46" t="s">
        <v>155</v>
      </c>
      <c r="B71" s="47">
        <f>SUM(B72:B75)</f>
        <v>15865</v>
      </c>
      <c r="C71" s="47">
        <f>SUM(C72:C75)</f>
        <v>14526</v>
      </c>
      <c r="D71" s="47">
        <f>SUM(D72:D75)</f>
        <v>380</v>
      </c>
      <c r="E71" s="47">
        <f>SUM(E72:E75)</f>
        <v>1719</v>
      </c>
      <c r="G71" s="74"/>
    </row>
    <row r="72" spans="1:7" ht="20.25" customHeight="1">
      <c r="A72" s="43" t="s">
        <v>105</v>
      </c>
      <c r="B72" s="58"/>
      <c r="C72" s="58"/>
      <c r="D72" s="58"/>
      <c r="E72" s="58"/>
      <c r="G72" s="74"/>
    </row>
    <row r="73" spans="1:7" ht="12.75" customHeight="1">
      <c r="A73" s="181" t="s">
        <v>180</v>
      </c>
      <c r="B73" s="180">
        <v>11617</v>
      </c>
      <c r="C73" s="180">
        <v>9898</v>
      </c>
      <c r="D73" s="180"/>
      <c r="E73" s="180">
        <f>B73-C73</f>
        <v>1719</v>
      </c>
      <c r="G73" s="74"/>
    </row>
    <row r="74" spans="1:7" ht="18.75" customHeight="1">
      <c r="A74" s="182"/>
      <c r="B74" s="185"/>
      <c r="C74" s="185"/>
      <c r="D74" s="185"/>
      <c r="E74" s="179">
        <f>D74-C74</f>
        <v>0</v>
      </c>
      <c r="G74" s="74"/>
    </row>
    <row r="75" spans="1:7" ht="21" customHeight="1">
      <c r="A75" s="43" t="s">
        <v>106</v>
      </c>
      <c r="B75" s="42">
        <v>4248</v>
      </c>
      <c r="C75" s="42">
        <v>4628</v>
      </c>
      <c r="D75" s="42">
        <f>C75-B75</f>
        <v>380</v>
      </c>
      <c r="E75" s="83"/>
      <c r="G75" s="74"/>
    </row>
    <row r="76" spans="1:7" ht="23.25" customHeight="1">
      <c r="A76" s="46" t="s">
        <v>107</v>
      </c>
      <c r="B76" s="47">
        <f>SUM(B71,B25,B20,B10)</f>
        <v>1190013</v>
      </c>
      <c r="C76" s="47">
        <f>SUM(C71,C25,C20,C10)</f>
        <v>1071279</v>
      </c>
      <c r="D76" s="86"/>
      <c r="E76" s="104">
        <f>B76-C76</f>
        <v>118734</v>
      </c>
      <c r="G76" s="74"/>
    </row>
    <row r="78" spans="2:3" ht="12.75">
      <c r="B78" s="91"/>
      <c r="C78" s="91"/>
    </row>
    <row r="80" ht="12.75">
      <c r="C80" s="91"/>
    </row>
  </sheetData>
  <sheetProtection/>
  <mergeCells count="48">
    <mergeCell ref="A52:E52"/>
    <mergeCell ref="E67:E68"/>
    <mergeCell ref="A70:E70"/>
    <mergeCell ref="A73:A74"/>
    <mergeCell ref="B73:B74"/>
    <mergeCell ref="C73:C74"/>
    <mergeCell ref="D73:D74"/>
    <mergeCell ref="E73:E74"/>
    <mergeCell ref="A67:A68"/>
    <mergeCell ref="B67:B68"/>
    <mergeCell ref="C67:C68"/>
    <mergeCell ref="D67:D68"/>
    <mergeCell ref="E62:E63"/>
    <mergeCell ref="A65:A66"/>
    <mergeCell ref="B65:B66"/>
    <mergeCell ref="C65:C66"/>
    <mergeCell ref="D65:D66"/>
    <mergeCell ref="E65:E66"/>
    <mergeCell ref="A62:A63"/>
    <mergeCell ref="B62:B63"/>
    <mergeCell ref="C62:C63"/>
    <mergeCell ref="D62:D63"/>
    <mergeCell ref="A55:A56"/>
    <mergeCell ref="B55:C55"/>
    <mergeCell ref="D55:E55"/>
    <mergeCell ref="E29:E30"/>
    <mergeCell ref="A32:E32"/>
    <mergeCell ref="A40:A41"/>
    <mergeCell ref="B40:B41"/>
    <mergeCell ref="C40:C41"/>
    <mergeCell ref="D40:D41"/>
    <mergeCell ref="E40:E41"/>
    <mergeCell ref="A29:A30"/>
    <mergeCell ref="B29:B30"/>
    <mergeCell ref="C29:C30"/>
    <mergeCell ref="D29:D30"/>
    <mergeCell ref="A24:E24"/>
    <mergeCell ref="A26:A27"/>
    <mergeCell ref="B26:B27"/>
    <mergeCell ref="C26:C27"/>
    <mergeCell ref="D26:D27"/>
    <mergeCell ref="E26:E27"/>
    <mergeCell ref="A5:E5"/>
    <mergeCell ref="D7:E7"/>
    <mergeCell ref="A8:A9"/>
    <mergeCell ref="B8:C8"/>
    <mergeCell ref="D8:E8"/>
    <mergeCell ref="A19:E19"/>
  </mergeCells>
  <printOptions/>
  <pageMargins left="0.5905511811023623" right="0.3937007874015748" top="0.1968503937007874" bottom="0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6"/>
  <sheetViews>
    <sheetView zoomScalePageLayoutView="0" workbookViewId="0" topLeftCell="B22">
      <selection activeCell="C20" sqref="C20"/>
    </sheetView>
  </sheetViews>
  <sheetFormatPr defaultColWidth="9.00390625" defaultRowHeight="12.75"/>
  <cols>
    <col min="1" max="1" width="2.375" style="0" hidden="1" customWidth="1"/>
    <col min="2" max="2" width="27.375" style="0" customWidth="1"/>
    <col min="3" max="3" width="15.00390625" style="0" customWidth="1"/>
    <col min="4" max="4" width="14.375" style="0" customWidth="1"/>
    <col min="5" max="5" width="15.375" style="0" customWidth="1"/>
    <col min="6" max="6" width="15.625" style="0" customWidth="1"/>
    <col min="8" max="8" width="10.375" style="0" bestFit="1" customWidth="1"/>
  </cols>
  <sheetData>
    <row r="2" ht="12.75">
      <c r="F2" s="22" t="s">
        <v>186</v>
      </c>
    </row>
    <row r="4" spans="2:7" ht="15.75">
      <c r="B4" s="161"/>
      <c r="C4" s="120"/>
      <c r="D4" s="120"/>
      <c r="E4" s="120"/>
      <c r="F4" s="120"/>
      <c r="G4" s="1"/>
    </row>
    <row r="5" spans="2:6" ht="24.75" customHeight="1">
      <c r="B5" s="92"/>
      <c r="C5" s="93"/>
      <c r="D5" s="93"/>
      <c r="E5" s="93"/>
      <c r="F5" s="93"/>
    </row>
    <row r="6" spans="2:6" ht="15">
      <c r="B6" s="92"/>
      <c r="C6" s="93"/>
      <c r="D6" s="93"/>
      <c r="E6" s="93"/>
      <c r="F6" s="93"/>
    </row>
    <row r="7" spans="1:6" ht="15.75">
      <c r="A7" s="62"/>
      <c r="B7" s="161" t="s">
        <v>184</v>
      </c>
      <c r="C7" s="120"/>
      <c r="D7" s="120"/>
      <c r="E7" s="120"/>
      <c r="F7" s="120"/>
    </row>
    <row r="8" spans="2:6" ht="15.75">
      <c r="B8" s="161"/>
      <c r="C8" s="120"/>
      <c r="D8" s="120"/>
      <c r="E8" s="120"/>
      <c r="F8" s="120"/>
    </row>
    <row r="9" spans="2:6" ht="15">
      <c r="B9" s="160" t="s">
        <v>0</v>
      </c>
      <c r="C9" s="160" t="s">
        <v>191</v>
      </c>
      <c r="D9" s="160"/>
      <c r="E9" s="160" t="s">
        <v>213</v>
      </c>
      <c r="F9" s="160"/>
    </row>
    <row r="10" spans="2:6" ht="24.75" customHeight="1">
      <c r="B10" s="160"/>
      <c r="C10" s="13" t="s">
        <v>1</v>
      </c>
      <c r="D10" s="14" t="s">
        <v>2</v>
      </c>
      <c r="E10" s="13" t="s">
        <v>1</v>
      </c>
      <c r="F10" s="15" t="s">
        <v>2</v>
      </c>
    </row>
    <row r="11" spans="2:6" ht="24.75" customHeight="1">
      <c r="B11" s="20" t="s">
        <v>8</v>
      </c>
      <c r="C11" s="16"/>
      <c r="D11" s="24"/>
      <c r="E11" s="16"/>
      <c r="F11" s="24"/>
    </row>
    <row r="12" spans="2:8" ht="24.75" customHeight="1">
      <c r="B12" s="19" t="s">
        <v>9</v>
      </c>
      <c r="C12" s="16">
        <v>272034</v>
      </c>
      <c r="D12" s="17">
        <f>C12/$C$16*100</f>
        <v>22.859750271635686</v>
      </c>
      <c r="E12" s="16">
        <v>272615</v>
      </c>
      <c r="F12" s="17">
        <f>E12/$E$16*100</f>
        <v>25.447619154300604</v>
      </c>
      <c r="H12" s="3"/>
    </row>
    <row r="13" spans="2:8" ht="24.75" customHeight="1">
      <c r="B13" s="19" t="s">
        <v>10</v>
      </c>
      <c r="C13" s="16">
        <v>0</v>
      </c>
      <c r="D13" s="17">
        <f>C13/$C$16*100</f>
        <v>0</v>
      </c>
      <c r="E13" s="16">
        <v>0</v>
      </c>
      <c r="F13" s="17">
        <f>E13/$E$16*100</f>
        <v>0</v>
      </c>
      <c r="H13" s="3"/>
    </row>
    <row r="14" spans="2:8" ht="24.75" customHeight="1">
      <c r="B14" s="19" t="s">
        <v>11</v>
      </c>
      <c r="C14" s="16">
        <v>902114</v>
      </c>
      <c r="D14" s="17">
        <f>C14/$C$16*100</f>
        <v>75.80707101519059</v>
      </c>
      <c r="E14" s="16">
        <v>784138</v>
      </c>
      <c r="F14" s="17">
        <f>E14/$E$16*100</f>
        <v>73.19643155517844</v>
      </c>
      <c r="H14" s="3"/>
    </row>
    <row r="15" spans="2:8" ht="24.75" customHeight="1">
      <c r="B15" s="19" t="s">
        <v>12</v>
      </c>
      <c r="C15" s="16">
        <v>15865</v>
      </c>
      <c r="D15" s="17">
        <f>C15/$C$16*100</f>
        <v>1.3331787131737216</v>
      </c>
      <c r="E15" s="16">
        <v>14526</v>
      </c>
      <c r="F15" s="17">
        <f>E15/$E$16*100</f>
        <v>1.3559492905209567</v>
      </c>
      <c r="H15" s="3"/>
    </row>
    <row r="16" spans="2:8" ht="24.75" customHeight="1">
      <c r="B16" s="12" t="s">
        <v>13</v>
      </c>
      <c r="C16" s="23">
        <f>SUM(C12:C15)</f>
        <v>1190013</v>
      </c>
      <c r="D16" s="100">
        <f>C16/$C$16*100</f>
        <v>100</v>
      </c>
      <c r="E16" s="23">
        <f>SUM(E12:E15)</f>
        <v>1071279</v>
      </c>
      <c r="F16" s="25">
        <v>100</v>
      </c>
      <c r="H16" s="3"/>
    </row>
  </sheetData>
  <sheetProtection/>
  <mergeCells count="6">
    <mergeCell ref="B4:F4"/>
    <mergeCell ref="B7:F7"/>
    <mergeCell ref="B8:F8"/>
    <mergeCell ref="B9:B10"/>
    <mergeCell ref="C9:D9"/>
    <mergeCell ref="E9:F9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pane ySplit="6" topLeftCell="A31" activePane="bottomLeft" state="frozen"/>
      <selection pane="topLeft" activeCell="C44" sqref="C44"/>
      <selection pane="bottomLeft" activeCell="H26" sqref="H26"/>
    </sheetView>
  </sheetViews>
  <sheetFormatPr defaultColWidth="9.00390625" defaultRowHeight="12.75"/>
  <cols>
    <col min="1" max="1" width="31.00390625" style="0" customWidth="1"/>
    <col min="2" max="2" width="12.375" style="0" customWidth="1"/>
    <col min="3" max="3" width="12.875" style="0" customWidth="1"/>
    <col min="4" max="4" width="13.125" style="0" bestFit="1" customWidth="1"/>
    <col min="5" max="5" width="14.125" style="0" customWidth="1"/>
    <col min="7" max="7" width="11.125" style="0" bestFit="1" customWidth="1"/>
  </cols>
  <sheetData>
    <row r="1" ht="12.75">
      <c r="E1" s="22" t="s">
        <v>55</v>
      </c>
    </row>
    <row r="3" spans="1:6" ht="32.25" customHeight="1">
      <c r="A3" s="186" t="s">
        <v>181</v>
      </c>
      <c r="B3" s="161"/>
      <c r="C3" s="161"/>
      <c r="D3" s="161"/>
      <c r="E3" s="161"/>
      <c r="F3" s="21"/>
    </row>
    <row r="4" spans="1:6" ht="18" customHeight="1">
      <c r="A4" s="32"/>
      <c r="B4" s="21"/>
      <c r="C4" s="21"/>
      <c r="D4" s="21"/>
      <c r="E4" s="21"/>
      <c r="F4" s="21"/>
    </row>
    <row r="5" spans="1:6" ht="15" customHeight="1">
      <c r="A5" s="32"/>
      <c r="B5" s="97" t="s">
        <v>203</v>
      </c>
      <c r="C5" s="21"/>
      <c r="D5" s="120" t="s">
        <v>38</v>
      </c>
      <c r="E5" s="120"/>
      <c r="F5" s="21"/>
    </row>
    <row r="7" spans="1:5" ht="42" customHeight="1">
      <c r="A7" s="13" t="s">
        <v>0</v>
      </c>
      <c r="B7" s="31" t="s">
        <v>204</v>
      </c>
      <c r="C7" s="31" t="s">
        <v>205</v>
      </c>
      <c r="D7" s="31" t="s">
        <v>206</v>
      </c>
      <c r="E7" s="31" t="s">
        <v>207</v>
      </c>
    </row>
    <row r="8" spans="1:6" ht="27.75" customHeight="1">
      <c r="A8" s="28" t="s">
        <v>40</v>
      </c>
      <c r="B8" s="29">
        <f>SUM(B10:B16)</f>
        <v>6632</v>
      </c>
      <c r="C8" s="29">
        <f>SUM(C10:C16)</f>
        <v>303</v>
      </c>
      <c r="D8" s="29">
        <v>9932</v>
      </c>
      <c r="E8" s="29">
        <f>SUM(E10:E16)</f>
        <v>1564</v>
      </c>
      <c r="F8" s="3"/>
    </row>
    <row r="9" spans="1:5" ht="27.75" customHeight="1">
      <c r="A9" s="26"/>
      <c r="B9" s="27"/>
      <c r="C9" s="27"/>
      <c r="D9" s="27"/>
      <c r="E9" s="27"/>
    </row>
    <row r="10" spans="1:5" ht="27.75" customHeight="1">
      <c r="A10" s="26" t="s">
        <v>41</v>
      </c>
      <c r="B10" s="27">
        <v>0</v>
      </c>
      <c r="C10" s="27"/>
      <c r="D10" s="27"/>
      <c r="E10" s="27">
        <f>SUM(B10:C10)-D10</f>
        <v>0</v>
      </c>
    </row>
    <row r="11" spans="1:5" ht="27.75" customHeight="1">
      <c r="A11" s="26" t="s">
        <v>42</v>
      </c>
      <c r="B11" s="27">
        <v>0</v>
      </c>
      <c r="C11" s="27"/>
      <c r="D11" s="27"/>
      <c r="E11" s="27">
        <f aca="true" t="shared" si="0" ref="E11:E25">SUM(B11:C11)-D11</f>
        <v>0</v>
      </c>
    </row>
    <row r="12" spans="1:5" ht="27.75" customHeight="1">
      <c r="A12" s="26" t="s">
        <v>43</v>
      </c>
      <c r="B12" s="27">
        <v>0</v>
      </c>
      <c r="C12" s="27">
        <v>303</v>
      </c>
      <c r="D12" s="27"/>
      <c r="E12" s="27">
        <f t="shared" si="0"/>
        <v>303</v>
      </c>
    </row>
    <row r="13" spans="1:5" ht="27.75" customHeight="1">
      <c r="A13" s="26" t="s">
        <v>44</v>
      </c>
      <c r="B13" s="27">
        <v>6632</v>
      </c>
      <c r="C13" s="27"/>
      <c r="D13" s="27">
        <v>5371</v>
      </c>
      <c r="E13" s="27">
        <f t="shared" si="0"/>
        <v>1261</v>
      </c>
    </row>
    <row r="14" spans="1:5" ht="27.75" customHeight="1">
      <c r="A14" s="26" t="s">
        <v>45</v>
      </c>
      <c r="B14" s="27">
        <v>0</v>
      </c>
      <c r="C14" s="27"/>
      <c r="D14" s="27"/>
      <c r="E14" s="27">
        <f t="shared" si="0"/>
        <v>0</v>
      </c>
    </row>
    <row r="15" spans="1:5" ht="27.75" customHeight="1">
      <c r="A15" s="26" t="s">
        <v>46</v>
      </c>
      <c r="B15" s="27">
        <v>0</v>
      </c>
      <c r="C15" s="27"/>
      <c r="D15" s="27"/>
      <c r="E15" s="27">
        <f t="shared" si="0"/>
        <v>0</v>
      </c>
    </row>
    <row r="16" spans="1:5" ht="27.75" customHeight="1">
      <c r="A16" s="26" t="s">
        <v>47</v>
      </c>
      <c r="B16" s="27">
        <v>0</v>
      </c>
      <c r="C16" s="27"/>
      <c r="D16" s="27"/>
      <c r="E16" s="27">
        <f t="shared" si="0"/>
        <v>0</v>
      </c>
    </row>
    <row r="17" spans="1:5" ht="27.75" customHeight="1">
      <c r="A17" s="26"/>
      <c r="B17" s="27"/>
      <c r="C17" s="27"/>
      <c r="D17" s="27"/>
      <c r="E17" s="27"/>
    </row>
    <row r="18" spans="1:7" ht="27.75" customHeight="1">
      <c r="A18" s="28" t="s">
        <v>48</v>
      </c>
      <c r="B18" s="29">
        <f>SUM(B20:B25)</f>
        <v>201173</v>
      </c>
      <c r="C18" s="29">
        <f>SUM(C20:C25)</f>
        <v>4129</v>
      </c>
      <c r="D18" s="29">
        <f>SUM(D20:D25)</f>
        <v>29326</v>
      </c>
      <c r="E18" s="102">
        <f t="shared" si="0"/>
        <v>175976</v>
      </c>
      <c r="G18" s="3"/>
    </row>
    <row r="19" spans="1:5" ht="27.75" customHeight="1">
      <c r="A19" s="26"/>
      <c r="B19" s="27"/>
      <c r="C19" s="27"/>
      <c r="D19" s="27"/>
      <c r="E19" s="27"/>
    </row>
    <row r="20" spans="1:5" ht="27.75" customHeight="1">
      <c r="A20" s="26" t="s">
        <v>49</v>
      </c>
      <c r="B20" s="27">
        <v>5140</v>
      </c>
      <c r="C20" s="27">
        <v>4129</v>
      </c>
      <c r="D20" s="27">
        <v>0</v>
      </c>
      <c r="E20" s="27">
        <f t="shared" si="0"/>
        <v>9269</v>
      </c>
    </row>
    <row r="21" spans="1:5" ht="36.75" customHeight="1">
      <c r="A21" s="30" t="s">
        <v>53</v>
      </c>
      <c r="B21" s="27">
        <v>132367</v>
      </c>
      <c r="C21" s="27"/>
      <c r="D21" s="27">
        <v>23923</v>
      </c>
      <c r="E21" s="27">
        <f t="shared" si="0"/>
        <v>108444</v>
      </c>
    </row>
    <row r="22" spans="1:5" ht="27.75" customHeight="1">
      <c r="A22" s="30" t="s">
        <v>54</v>
      </c>
      <c r="B22" s="27">
        <v>53397</v>
      </c>
      <c r="C22" s="27"/>
      <c r="D22" s="27">
        <v>1561</v>
      </c>
      <c r="E22" s="27">
        <f t="shared" si="0"/>
        <v>51836</v>
      </c>
    </row>
    <row r="23" spans="1:5" ht="27.75" customHeight="1">
      <c r="A23" s="26" t="s">
        <v>50</v>
      </c>
      <c r="B23" s="27">
        <v>10269</v>
      </c>
      <c r="C23" s="27"/>
      <c r="D23" s="27">
        <v>3842</v>
      </c>
      <c r="E23" s="27">
        <f t="shared" si="0"/>
        <v>6427</v>
      </c>
    </row>
    <row r="24" spans="1:5" ht="27.75" customHeight="1">
      <c r="A24" s="26" t="s">
        <v>51</v>
      </c>
      <c r="B24" s="27">
        <v>0</v>
      </c>
      <c r="C24" s="27"/>
      <c r="D24" s="27"/>
      <c r="E24" s="27">
        <f t="shared" si="0"/>
        <v>0</v>
      </c>
    </row>
    <row r="25" spans="1:5" ht="27.75" customHeight="1">
      <c r="A25" s="26" t="s">
        <v>52</v>
      </c>
      <c r="B25" s="27">
        <v>0</v>
      </c>
      <c r="C25" s="27">
        <v>0</v>
      </c>
      <c r="D25" s="27">
        <v>0</v>
      </c>
      <c r="E25" s="27">
        <f t="shared" si="0"/>
        <v>0</v>
      </c>
    </row>
    <row r="26" ht="19.5" customHeight="1"/>
  </sheetData>
  <sheetProtection/>
  <mergeCells count="2">
    <mergeCell ref="A3:E3"/>
    <mergeCell ref="D5:E5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3">
      <selection activeCell="D27" sqref="D27"/>
    </sheetView>
  </sheetViews>
  <sheetFormatPr defaultColWidth="9.00390625" defaultRowHeight="12.75"/>
  <cols>
    <col min="1" max="1" width="46.625" style="0" customWidth="1"/>
    <col min="2" max="2" width="8.00390625" style="0" customWidth="1"/>
    <col min="3" max="3" width="14.375" style="0" customWidth="1"/>
    <col min="4" max="4" width="15.375" style="0" customWidth="1"/>
  </cols>
  <sheetData>
    <row r="1" ht="12.75">
      <c r="D1" s="22" t="s">
        <v>187</v>
      </c>
    </row>
    <row r="3" spans="1:4" ht="15.75">
      <c r="A3" s="119" t="s">
        <v>108</v>
      </c>
      <c r="B3" s="120"/>
      <c r="C3" s="120"/>
      <c r="D3" s="120"/>
    </row>
    <row r="4" spans="1:4" ht="23.25" customHeight="1">
      <c r="A4" s="119" t="s">
        <v>203</v>
      </c>
      <c r="B4" s="120"/>
      <c r="C4" s="120"/>
      <c r="D4" s="120"/>
    </row>
    <row r="5" ht="15.75">
      <c r="D5" s="33" t="s">
        <v>38</v>
      </c>
    </row>
    <row r="6" spans="1:4" ht="25.5" customHeight="1">
      <c r="A6" s="49" t="s">
        <v>56</v>
      </c>
      <c r="B6" s="36" t="s">
        <v>109</v>
      </c>
      <c r="C6" s="36" t="s">
        <v>192</v>
      </c>
      <c r="D6" s="36" t="s">
        <v>214</v>
      </c>
    </row>
    <row r="7" spans="1:4" ht="12.75" customHeight="1">
      <c r="A7" s="187" t="s">
        <v>110</v>
      </c>
      <c r="B7" s="189"/>
      <c r="C7" s="191">
        <f>SUM(C9:C23)</f>
        <v>86440</v>
      </c>
      <c r="D7" s="193">
        <f>SUM(D9:D23)</f>
        <v>-38014</v>
      </c>
    </row>
    <row r="8" spans="1:4" ht="22.5" customHeight="1">
      <c r="A8" s="188"/>
      <c r="B8" s="190"/>
      <c r="C8" s="192"/>
      <c r="D8" s="194"/>
    </row>
    <row r="9" spans="1:4" ht="15.75">
      <c r="A9" s="50" t="s">
        <v>111</v>
      </c>
      <c r="B9" s="51" t="s">
        <v>109</v>
      </c>
      <c r="C9" s="64">
        <v>9349</v>
      </c>
      <c r="D9" s="64">
        <v>4442</v>
      </c>
    </row>
    <row r="10" spans="1:4" ht="15.75">
      <c r="A10" s="50" t="s">
        <v>112</v>
      </c>
      <c r="B10" s="52" t="s">
        <v>113</v>
      </c>
      <c r="C10" s="64">
        <v>76842</v>
      </c>
      <c r="D10" s="64">
        <v>66739</v>
      </c>
    </row>
    <row r="11" spans="1:4" ht="15.75">
      <c r="A11" s="50" t="s">
        <v>114</v>
      </c>
      <c r="B11" s="52" t="s">
        <v>113</v>
      </c>
      <c r="C11" s="64">
        <f>11596-1451</f>
        <v>10145</v>
      </c>
      <c r="D11" s="64">
        <v>24271</v>
      </c>
    </row>
    <row r="12" spans="1:4" ht="31.5">
      <c r="A12" s="50" t="s">
        <v>216</v>
      </c>
      <c r="B12" s="52"/>
      <c r="C12" s="64">
        <v>-9611</v>
      </c>
      <c r="D12" s="64">
        <v>1717</v>
      </c>
    </row>
    <row r="13" spans="1:4" ht="19.5" customHeight="1">
      <c r="A13" s="50" t="s">
        <v>115</v>
      </c>
      <c r="B13" s="51" t="s">
        <v>109</v>
      </c>
      <c r="C13" s="64">
        <v>-35000</v>
      </c>
      <c r="D13" s="64">
        <v>0</v>
      </c>
    </row>
    <row r="14" spans="1:4" ht="22.5" customHeight="1">
      <c r="A14" s="50" t="s">
        <v>116</v>
      </c>
      <c r="B14" s="51" t="s">
        <v>109</v>
      </c>
      <c r="C14" s="64">
        <v>0</v>
      </c>
      <c r="D14" s="64">
        <v>0</v>
      </c>
    </row>
    <row r="15" spans="1:4" ht="15.75">
      <c r="A15" s="50" t="s">
        <v>117</v>
      </c>
      <c r="B15" s="51" t="s">
        <v>109</v>
      </c>
      <c r="C15" s="64">
        <v>131629</v>
      </c>
      <c r="D15" s="64">
        <f>-151206</f>
        <v>-151206</v>
      </c>
    </row>
    <row r="16" spans="1:4" ht="15.75">
      <c r="A16" s="50" t="s">
        <v>118</v>
      </c>
      <c r="B16" s="51" t="s">
        <v>109</v>
      </c>
      <c r="C16" s="64">
        <v>17701</v>
      </c>
      <c r="D16" s="64">
        <v>39654</v>
      </c>
    </row>
    <row r="17" spans="1:4" ht="22.5" customHeight="1">
      <c r="A17" s="50" t="s">
        <v>119</v>
      </c>
      <c r="B17" s="51" t="s">
        <v>109</v>
      </c>
      <c r="C17" s="64">
        <v>-39931</v>
      </c>
      <c r="D17" s="64">
        <v>-1338</v>
      </c>
    </row>
    <row r="18" spans="1:4" ht="15.75">
      <c r="A18" s="50" t="s">
        <v>120</v>
      </c>
      <c r="B18" s="51" t="s">
        <v>109</v>
      </c>
      <c r="C18" s="64">
        <v>-55855</v>
      </c>
      <c r="D18" s="64">
        <v>-43462</v>
      </c>
    </row>
    <row r="19" spans="1:4" ht="14.25" customHeight="1">
      <c r="A19" s="195" t="s">
        <v>121</v>
      </c>
      <c r="B19" s="196" t="s">
        <v>109</v>
      </c>
      <c r="C19" s="135">
        <v>-36646</v>
      </c>
      <c r="D19" s="135">
        <v>27007</v>
      </c>
    </row>
    <row r="20" spans="1:4" ht="15.75" customHeight="1">
      <c r="A20" s="126"/>
      <c r="B20" s="197"/>
      <c r="C20" s="136"/>
      <c r="D20" s="136"/>
    </row>
    <row r="21" spans="1:4" ht="18.75" customHeight="1">
      <c r="A21" s="50" t="s">
        <v>122</v>
      </c>
      <c r="B21" s="51" t="s">
        <v>109</v>
      </c>
      <c r="C21" s="64">
        <v>25396</v>
      </c>
      <c r="D21" s="64">
        <v>-1976</v>
      </c>
    </row>
    <row r="22" spans="1:4" ht="15.75">
      <c r="A22" s="53" t="s">
        <v>123</v>
      </c>
      <c r="B22" s="54" t="s">
        <v>34</v>
      </c>
      <c r="C22" s="71">
        <v>-7579</v>
      </c>
      <c r="D22" s="71">
        <v>-3862</v>
      </c>
    </row>
    <row r="23" spans="1:4" ht="16.5" thickBot="1">
      <c r="A23" s="55" t="s">
        <v>124</v>
      </c>
      <c r="B23" s="56" t="s">
        <v>34</v>
      </c>
      <c r="C23" s="59"/>
      <c r="D23" s="99">
        <v>0</v>
      </c>
    </row>
    <row r="24" spans="1:4" ht="13.5" customHeight="1" thickTop="1">
      <c r="A24" s="198" t="s">
        <v>125</v>
      </c>
      <c r="B24" s="199" t="s">
        <v>34</v>
      </c>
      <c r="C24" s="200">
        <f>SUM(C26:C28)</f>
        <v>-70363</v>
      </c>
      <c r="D24" s="201">
        <f>SUM(D26:D28)</f>
        <v>-32008</v>
      </c>
    </row>
    <row r="25" spans="1:4" ht="16.5" customHeight="1">
      <c r="A25" s="188"/>
      <c r="B25" s="197"/>
      <c r="C25" s="192"/>
      <c r="D25" s="194"/>
    </row>
    <row r="26" spans="1:4" ht="24" customHeight="1">
      <c r="A26" s="50" t="s">
        <v>126</v>
      </c>
      <c r="B26" s="52" t="s">
        <v>34</v>
      </c>
      <c r="C26" s="64">
        <v>-73803</v>
      </c>
      <c r="D26" s="64">
        <v>-33334</v>
      </c>
    </row>
    <row r="27" spans="1:4" ht="21" customHeight="1">
      <c r="A27" s="53" t="s">
        <v>127</v>
      </c>
      <c r="B27" s="54" t="s">
        <v>113</v>
      </c>
      <c r="C27" s="71">
        <v>3440</v>
      </c>
      <c r="D27" s="71">
        <v>1326</v>
      </c>
    </row>
    <row r="28" spans="1:4" ht="16.5" thickBot="1">
      <c r="A28" s="55" t="s">
        <v>128</v>
      </c>
      <c r="B28" s="56" t="s">
        <v>113</v>
      </c>
      <c r="C28" s="57"/>
      <c r="D28" s="99">
        <v>0</v>
      </c>
    </row>
    <row r="29" spans="1:4" ht="13.5" customHeight="1" thickTop="1">
      <c r="A29" s="198" t="s">
        <v>129</v>
      </c>
      <c r="B29" s="202"/>
      <c r="C29" s="200">
        <f>SUM(C31:C45)</f>
        <v>13794</v>
      </c>
      <c r="D29" s="201">
        <f>SUM(D31:D45)</f>
        <v>-12407</v>
      </c>
    </row>
    <row r="30" spans="1:4" ht="15" customHeight="1">
      <c r="A30" s="188"/>
      <c r="B30" s="190"/>
      <c r="C30" s="192"/>
      <c r="D30" s="194"/>
    </row>
    <row r="31" spans="1:4" ht="15.75">
      <c r="A31" s="50" t="s">
        <v>130</v>
      </c>
      <c r="B31" s="52" t="s">
        <v>113</v>
      </c>
      <c r="C31" s="64">
        <v>0</v>
      </c>
      <c r="D31" s="64">
        <v>0</v>
      </c>
    </row>
    <row r="32" spans="1:4" ht="15.75">
      <c r="A32" s="50" t="s">
        <v>131</v>
      </c>
      <c r="B32" s="52" t="s">
        <v>113</v>
      </c>
      <c r="C32" s="64"/>
      <c r="D32" s="64">
        <v>0</v>
      </c>
    </row>
    <row r="33" spans="1:4" ht="15.75">
      <c r="A33" s="50" t="s">
        <v>132</v>
      </c>
      <c r="B33" s="52" t="s">
        <v>113</v>
      </c>
      <c r="C33" s="64">
        <v>4442</v>
      </c>
      <c r="D33" s="64">
        <v>-10890</v>
      </c>
    </row>
    <row r="34" spans="1:4" ht="12.75" customHeight="1">
      <c r="A34" s="195" t="s">
        <v>133</v>
      </c>
      <c r="B34" s="189" t="s">
        <v>113</v>
      </c>
      <c r="C34" s="135"/>
      <c r="D34" s="135"/>
    </row>
    <row r="35" spans="1:4" ht="18" customHeight="1">
      <c r="A35" s="126"/>
      <c r="B35" s="190"/>
      <c r="C35" s="136"/>
      <c r="D35" s="136"/>
    </row>
    <row r="36" spans="1:4" ht="17.25" customHeight="1">
      <c r="A36" s="50" t="s">
        <v>134</v>
      </c>
      <c r="B36" s="52" t="s">
        <v>113</v>
      </c>
      <c r="C36" s="64">
        <v>10061</v>
      </c>
      <c r="D36" s="64">
        <v>61</v>
      </c>
    </row>
    <row r="37" spans="1:4" ht="20.25" customHeight="1">
      <c r="A37" s="50" t="s">
        <v>135</v>
      </c>
      <c r="B37" s="52" t="s">
        <v>34</v>
      </c>
      <c r="C37" s="64"/>
      <c r="D37" s="64">
        <v>0</v>
      </c>
    </row>
    <row r="38" spans="1:4" ht="12.75" customHeight="1">
      <c r="A38" s="195" t="s">
        <v>136</v>
      </c>
      <c r="B38" s="196" t="s">
        <v>34</v>
      </c>
      <c r="C38" s="135"/>
      <c r="D38" s="135">
        <v>0</v>
      </c>
    </row>
    <row r="39" spans="1:4" ht="17.25" customHeight="1">
      <c r="A39" s="126"/>
      <c r="B39" s="197"/>
      <c r="C39" s="136"/>
      <c r="D39" s="136"/>
    </row>
    <row r="40" spans="1:4" ht="21" customHeight="1">
      <c r="A40" s="50" t="s">
        <v>137</v>
      </c>
      <c r="B40" s="51" t="s">
        <v>34</v>
      </c>
      <c r="C40" s="64">
        <v>0</v>
      </c>
      <c r="D40" s="64">
        <v>0</v>
      </c>
    </row>
    <row r="41" spans="1:4" ht="12.75" customHeight="1">
      <c r="A41" s="195" t="s">
        <v>138</v>
      </c>
      <c r="B41" s="196" t="s">
        <v>34</v>
      </c>
      <c r="C41" s="135">
        <v>-259</v>
      </c>
      <c r="D41" s="135">
        <v>200</v>
      </c>
    </row>
    <row r="42" spans="1:4" ht="17.25" customHeight="1">
      <c r="A42" s="126"/>
      <c r="B42" s="197"/>
      <c r="C42" s="136"/>
      <c r="D42" s="136"/>
    </row>
    <row r="43" spans="1:4" ht="21.75" customHeight="1">
      <c r="A43" s="50" t="s">
        <v>139</v>
      </c>
      <c r="B43" s="51" t="s">
        <v>34</v>
      </c>
      <c r="C43" s="64">
        <v>-450</v>
      </c>
      <c r="D43" s="64">
        <v>-1778</v>
      </c>
    </row>
    <row r="44" spans="1:4" ht="12.75" customHeight="1">
      <c r="A44" s="195" t="s">
        <v>140</v>
      </c>
      <c r="B44" s="196" t="s">
        <v>109</v>
      </c>
      <c r="C44" s="135">
        <v>0</v>
      </c>
      <c r="D44" s="135">
        <v>0</v>
      </c>
    </row>
    <row r="45" spans="1:4" ht="19.5" customHeight="1">
      <c r="A45" s="126"/>
      <c r="B45" s="197"/>
      <c r="C45" s="136"/>
      <c r="D45" s="136"/>
    </row>
    <row r="46" spans="1:4" ht="16.5" customHeight="1">
      <c r="A46" s="39" t="s">
        <v>141</v>
      </c>
      <c r="B46" s="196" t="s">
        <v>109</v>
      </c>
      <c r="C46" s="191">
        <f>SUM(C7,C24,C29)</f>
        <v>29871</v>
      </c>
      <c r="D46" s="193">
        <f>SUM(D7,D24,D29)</f>
        <v>-82429</v>
      </c>
    </row>
    <row r="47" spans="1:4" ht="17.25" customHeight="1">
      <c r="A47" s="40" t="s">
        <v>142</v>
      </c>
      <c r="B47" s="197"/>
      <c r="C47" s="192"/>
      <c r="D47" s="194"/>
    </row>
  </sheetData>
  <sheetProtection/>
  <mergeCells count="37">
    <mergeCell ref="B46:B47"/>
    <mergeCell ref="C46:C47"/>
    <mergeCell ref="D46:D47"/>
    <mergeCell ref="A44:A45"/>
    <mergeCell ref="B44:B45"/>
    <mergeCell ref="C44:C45"/>
    <mergeCell ref="D44:D45"/>
    <mergeCell ref="A38:A39"/>
    <mergeCell ref="B38:B39"/>
    <mergeCell ref="C38:C39"/>
    <mergeCell ref="D38:D39"/>
    <mergeCell ref="A41:A42"/>
    <mergeCell ref="B41:B42"/>
    <mergeCell ref="C41:C42"/>
    <mergeCell ref="D41:D42"/>
    <mergeCell ref="A29:A30"/>
    <mergeCell ref="B29:B30"/>
    <mergeCell ref="C29:C30"/>
    <mergeCell ref="D29:D30"/>
    <mergeCell ref="A34:A35"/>
    <mergeCell ref="B34:B35"/>
    <mergeCell ref="C34:C35"/>
    <mergeCell ref="D34:D35"/>
    <mergeCell ref="A19:A20"/>
    <mergeCell ref="B19:B20"/>
    <mergeCell ref="C19:C20"/>
    <mergeCell ref="D19:D20"/>
    <mergeCell ref="A24:A25"/>
    <mergeCell ref="B24:B25"/>
    <mergeCell ref="C24:C25"/>
    <mergeCell ref="D24:D25"/>
    <mergeCell ref="A4:D4"/>
    <mergeCell ref="A3:D3"/>
    <mergeCell ref="A7:A8"/>
    <mergeCell ref="B7:B8"/>
    <mergeCell ref="C7:C8"/>
    <mergeCell ref="D7:D8"/>
  </mergeCells>
  <printOptions/>
  <pageMargins left="0.7874015748031497" right="0.7874015748031497" top="0.1968503937007874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A1" sqref="A1:D25"/>
    </sheetView>
  </sheetViews>
  <sheetFormatPr defaultColWidth="9.00390625" defaultRowHeight="12.75"/>
  <cols>
    <col min="1" max="2" width="22.375" style="0" customWidth="1"/>
    <col min="3" max="3" width="14.375" style="0" customWidth="1"/>
    <col min="4" max="4" width="13.875" style="0" customWidth="1"/>
  </cols>
  <sheetData>
    <row r="1" ht="12.75">
      <c r="D1" s="22" t="s">
        <v>35</v>
      </c>
    </row>
    <row r="3" spans="1:4" ht="15.75">
      <c r="A3" s="161" t="s">
        <v>39</v>
      </c>
      <c r="B3" s="120"/>
      <c r="C3" s="120"/>
      <c r="D3" s="120"/>
    </row>
    <row r="4" ht="18">
      <c r="A4" s="6"/>
    </row>
    <row r="5" ht="18">
      <c r="A5" s="6"/>
    </row>
    <row r="6" spans="1:4" ht="33" customHeight="1">
      <c r="A6" s="206" t="s">
        <v>0</v>
      </c>
      <c r="B6" s="206" t="s">
        <v>14</v>
      </c>
      <c r="C6" s="206" t="s">
        <v>15</v>
      </c>
      <c r="D6" s="206"/>
    </row>
    <row r="7" spans="1:4" ht="45.75" customHeight="1">
      <c r="A7" s="206"/>
      <c r="B7" s="206"/>
      <c r="C7" s="11" t="s">
        <v>193</v>
      </c>
      <c r="D7" s="11" t="s">
        <v>215</v>
      </c>
    </row>
    <row r="8" spans="1:4" ht="24.75" customHeight="1">
      <c r="A8" s="208" t="s">
        <v>18</v>
      </c>
      <c r="B8" s="9" t="s">
        <v>16</v>
      </c>
      <c r="C8" s="203">
        <f>'1.sz.mell.'!B23/'1.sz.mell.'!B91*100</f>
        <v>16.905109439980908</v>
      </c>
      <c r="D8" s="203">
        <f>'1.sz.mell.'!C23/'1.sz.mell.'!C91*100</f>
        <v>16.426719836755876</v>
      </c>
    </row>
    <row r="9" spans="1:4" ht="24.75" customHeight="1">
      <c r="A9" s="209"/>
      <c r="B9" s="7" t="s">
        <v>17</v>
      </c>
      <c r="C9" s="204"/>
      <c r="D9" s="204"/>
    </row>
    <row r="10" spans="1:4" ht="24.75" customHeight="1">
      <c r="A10" s="208" t="s">
        <v>19</v>
      </c>
      <c r="B10" s="9" t="s">
        <v>20</v>
      </c>
      <c r="C10" s="211">
        <f>'1.sz.mell.'!B50/'1.sz.mell.'!B91*100</f>
        <v>81.73608187473582</v>
      </c>
      <c r="D10" s="211">
        <f>'1.sz.mell.'!C50/'1.sz.mell.'!C91*100</f>
        <v>82.37116568139578</v>
      </c>
    </row>
    <row r="11" spans="1:4" ht="24.75" customHeight="1">
      <c r="A11" s="209"/>
      <c r="B11" s="7" t="s">
        <v>17</v>
      </c>
      <c r="C11" s="212"/>
      <c r="D11" s="212"/>
    </row>
    <row r="12" spans="1:4" ht="24.75" customHeight="1">
      <c r="A12" s="210" t="s">
        <v>21</v>
      </c>
      <c r="B12" s="10" t="s">
        <v>27</v>
      </c>
      <c r="C12" s="207">
        <f>'2.sz.mell'!B10/'2.sz.mell'!B76*100</f>
        <v>22.859750271635686</v>
      </c>
      <c r="D12" s="207">
        <f>'2.sz.mell'!C10/'2.sz.mell'!C76*100</f>
        <v>25.447619154300604</v>
      </c>
    </row>
    <row r="13" spans="1:4" ht="24.75" customHeight="1">
      <c r="A13" s="210"/>
      <c r="B13" s="8" t="s">
        <v>28</v>
      </c>
      <c r="C13" s="207"/>
      <c r="D13" s="207"/>
    </row>
    <row r="14" spans="1:4" ht="24.75" customHeight="1">
      <c r="A14" s="208" t="s">
        <v>22</v>
      </c>
      <c r="B14" s="9" t="s">
        <v>29</v>
      </c>
      <c r="C14" s="203">
        <f>'2.sz.mell'!B25/'2.sz.mell'!B10*100</f>
        <v>331.61810656020936</v>
      </c>
      <c r="D14" s="203">
        <f>'2.sz.mell'!C25/'2.sz.mell'!C10*100</f>
        <v>287.6356766869028</v>
      </c>
    </row>
    <row r="15" spans="1:4" ht="24.75" customHeight="1">
      <c r="A15" s="209"/>
      <c r="B15" s="7" t="s">
        <v>27</v>
      </c>
      <c r="C15" s="204"/>
      <c r="D15" s="204"/>
    </row>
    <row r="16" spans="1:4" ht="24.75" customHeight="1">
      <c r="A16" s="210" t="s">
        <v>23</v>
      </c>
      <c r="B16" s="10" t="s">
        <v>30</v>
      </c>
      <c r="C16" s="203">
        <f>'1.sz.mell.'!B50/'2.sz.mell'!B57*100</f>
        <v>108.17625031557476</v>
      </c>
      <c r="D16" s="203">
        <f>'1.sz.mell.'!C50/'2.sz.mell'!C57*100</f>
        <v>112.77155333813</v>
      </c>
    </row>
    <row r="17" spans="1:4" ht="24.75" customHeight="1">
      <c r="A17" s="210"/>
      <c r="B17" s="8" t="s">
        <v>31</v>
      </c>
      <c r="C17" s="204"/>
      <c r="D17" s="204"/>
    </row>
    <row r="18" spans="1:4" ht="24.75" customHeight="1">
      <c r="A18" s="213" t="s">
        <v>24</v>
      </c>
      <c r="B18" s="9" t="s">
        <v>32</v>
      </c>
      <c r="C18" s="203">
        <v>0.36</v>
      </c>
      <c r="D18" s="203">
        <v>0.17</v>
      </c>
    </row>
    <row r="19" spans="1:4" ht="24.75" customHeight="1">
      <c r="A19" s="209"/>
      <c r="B19" s="7" t="s">
        <v>33</v>
      </c>
      <c r="C19" s="204"/>
      <c r="D19" s="204"/>
    </row>
    <row r="20" spans="1:4" ht="24.75" customHeight="1">
      <c r="A20" s="214" t="s">
        <v>25</v>
      </c>
      <c r="B20" s="10" t="s">
        <v>32</v>
      </c>
      <c r="C20" s="205">
        <v>0.79</v>
      </c>
      <c r="D20" s="205">
        <v>0.41</v>
      </c>
    </row>
    <row r="21" spans="1:4" ht="24.75" customHeight="1">
      <c r="A21" s="210"/>
      <c r="B21" s="8" t="s">
        <v>17</v>
      </c>
      <c r="C21" s="205"/>
      <c r="D21" s="205"/>
    </row>
    <row r="22" spans="1:4" ht="24.75" customHeight="1">
      <c r="A22" s="213" t="s">
        <v>26</v>
      </c>
      <c r="B22" s="9" t="s">
        <v>32</v>
      </c>
      <c r="C22" s="203">
        <v>3.4</v>
      </c>
      <c r="D22" s="203">
        <v>1.63</v>
      </c>
    </row>
    <row r="23" spans="1:4" ht="24.75" customHeight="1">
      <c r="A23" s="209"/>
      <c r="B23" s="7" t="s">
        <v>27</v>
      </c>
      <c r="C23" s="204"/>
      <c r="D23" s="204"/>
    </row>
  </sheetData>
  <sheetProtection/>
  <mergeCells count="28">
    <mergeCell ref="A3:D3"/>
    <mergeCell ref="D14:D15"/>
    <mergeCell ref="D20:D21"/>
    <mergeCell ref="D22:D23"/>
    <mergeCell ref="D16:D17"/>
    <mergeCell ref="D18:D19"/>
    <mergeCell ref="A18:A19"/>
    <mergeCell ref="A22:A23"/>
    <mergeCell ref="A20:A21"/>
    <mergeCell ref="A14:A15"/>
    <mergeCell ref="B6:B7"/>
    <mergeCell ref="A6:A7"/>
    <mergeCell ref="C8:C9"/>
    <mergeCell ref="A8:A9"/>
    <mergeCell ref="D8:D9"/>
    <mergeCell ref="A16:A17"/>
    <mergeCell ref="C10:C11"/>
    <mergeCell ref="D10:D11"/>
    <mergeCell ref="A10:A11"/>
    <mergeCell ref="A12:A13"/>
    <mergeCell ref="C18:C19"/>
    <mergeCell ref="C16:C17"/>
    <mergeCell ref="C22:C23"/>
    <mergeCell ref="C14:C15"/>
    <mergeCell ref="C20:C21"/>
    <mergeCell ref="C6:D6"/>
    <mergeCell ref="C12:C13"/>
    <mergeCell ref="D12:D1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0" sqref="J3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Szekszárdi Vízmű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korsosj</dc:creator>
  <cp:keywords/>
  <dc:description/>
  <cp:lastModifiedBy>Sikabonyine Bálint Ildikó</cp:lastModifiedBy>
  <cp:lastPrinted>2018-04-27T08:14:50Z</cp:lastPrinted>
  <dcterms:created xsi:type="dcterms:W3CDTF">2002-03-20T13:06:34Z</dcterms:created>
  <dcterms:modified xsi:type="dcterms:W3CDTF">2018-05-10T10:15:08Z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3CE5986F">
    <vt:lpwstr/>
  </property>
  <property fmtid="{D5CDD505-2E9C-101B-9397-08002B2CF9AE}" pid="24" name="IVID42701006">
    <vt:lpwstr/>
  </property>
  <property fmtid="{D5CDD505-2E9C-101B-9397-08002B2CF9AE}" pid="25" name="IVID253012D0">
    <vt:lpwstr/>
  </property>
  <property fmtid="{D5CDD505-2E9C-101B-9397-08002B2CF9AE}" pid="26" name="IVID191E17D0">
    <vt:lpwstr/>
  </property>
  <property fmtid="{D5CDD505-2E9C-101B-9397-08002B2CF9AE}" pid="27" name="IVID313614E9">
    <vt:lpwstr/>
  </property>
  <property fmtid="{D5CDD505-2E9C-101B-9397-08002B2CF9AE}" pid="28" name="IVID122C0903">
    <vt:lpwstr/>
  </property>
  <property fmtid="{D5CDD505-2E9C-101B-9397-08002B2CF9AE}" pid="29" name="IVID191115ED">
    <vt:lpwstr/>
  </property>
  <property fmtid="{D5CDD505-2E9C-101B-9397-08002B2CF9AE}" pid="30" name="IVID9CF7CDA5">
    <vt:lpwstr/>
  </property>
</Properties>
</file>